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2"/>
  </bookViews>
  <sheets>
    <sheet name="Sheet1" sheetId="1" r:id="rId1"/>
    <sheet name="Sheet2" sheetId="2" r:id="rId2"/>
    <sheet name="Sheet5" sheetId="3" r:id="rId3"/>
    <sheet name="Sheet4" sheetId="4" r:id="rId4"/>
    <sheet name="Sheet3" sheetId="5" r:id="rId5"/>
  </sheets>
  <definedNames>
    <definedName name="_xlnm.Print_Area" localSheetId="0">'Sheet1'!$A$1:$S$27</definedName>
    <definedName name="_xlnm.Print_Area" localSheetId="1">'Sheet2'!$A$1:$S$27</definedName>
    <definedName name="_xlnm.Print_Area" localSheetId="4">'Sheet3'!$A$1:$T$27</definedName>
    <definedName name="_xlnm.Print_Area" localSheetId="3">'Sheet4'!$A$1:$S$27</definedName>
    <definedName name="_xlnm.Print_Area" localSheetId="2">'Sheet5'!$A$1:$O$27</definedName>
  </definedNames>
  <calcPr fullCalcOnLoad="1"/>
</workbook>
</file>

<file path=xl/sharedStrings.xml><?xml version="1.0" encoding="utf-8"?>
<sst xmlns="http://schemas.openxmlformats.org/spreadsheetml/2006/main" count="222" uniqueCount="53">
  <si>
    <t>EDC (µmol/l): 1998</t>
  </si>
  <si>
    <t>Statistische analyse 1998</t>
  </si>
  <si>
    <t>Datum</t>
  </si>
  <si>
    <t>Gemiddeld</t>
  </si>
  <si>
    <t>a</t>
  </si>
  <si>
    <t>b</t>
  </si>
  <si>
    <t>gemiddeld</t>
  </si>
  <si>
    <t>deviatie</t>
  </si>
  <si>
    <t>coëfficiënt (%)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</si>
  <si>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</si>
  <si>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</si>
  <si>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</si>
  <si>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</si>
  <si>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</si>
  <si>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</si>
  <si>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</si>
  <si>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</si>
  <si>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A 29 m </t>
  </si>
  <si>
    <t xml:space="preserve">B 29 m </t>
  </si>
  <si>
    <t xml:space="preserve">C 29 m </t>
  </si>
  <si>
    <t>D 29 m</t>
  </si>
  <si>
    <t xml:space="preserve">E 29 m </t>
  </si>
  <si>
    <t xml:space="preserve">F 29 m </t>
  </si>
  <si>
    <t xml:space="preserve">G 29 m </t>
  </si>
  <si>
    <t xml:space="preserve">H 29 m </t>
  </si>
  <si>
    <t xml:space="preserve">A 26 m </t>
  </si>
  <si>
    <t xml:space="preserve">B 26 m </t>
  </si>
  <si>
    <t xml:space="preserve">C 26 m </t>
  </si>
  <si>
    <t xml:space="preserve">D 26 m </t>
  </si>
  <si>
    <t xml:space="preserve">E 26 m </t>
  </si>
  <si>
    <t xml:space="preserve">F 26 m </t>
  </si>
  <si>
    <t xml:space="preserve">G 26 m </t>
  </si>
  <si>
    <t xml:space="preserve">H 26 m </t>
  </si>
  <si>
    <t xml:space="preserve">A 23 m </t>
  </si>
  <si>
    <t xml:space="preserve">B 23 m </t>
  </si>
  <si>
    <t xml:space="preserve">C 23 m </t>
  </si>
  <si>
    <t xml:space="preserve">D 23 m </t>
  </si>
  <si>
    <t xml:space="preserve">E 23 m </t>
  </si>
  <si>
    <t xml:space="preserve">F 23 m </t>
  </si>
  <si>
    <t xml:space="preserve">G 23 m </t>
  </si>
  <si>
    <t xml:space="preserve">H 23 m </t>
  </si>
  <si>
    <t>Vinylchloride (µmol/l): 1998</t>
  </si>
  <si>
    <t>Etheen (µmol/l): 1998</t>
  </si>
  <si>
    <t>Etheen (µmol/l): Veldproef 1, 1999</t>
  </si>
  <si>
    <t>Ethaan (µmol/l): 1998</t>
  </si>
  <si>
    <t>Ethaan (µmol/l): Veldproef 1, 1999</t>
  </si>
  <si>
    <t>Methaan (µmol/l): 1998</t>
  </si>
  <si>
    <t>Methaan (µmol/l): Veldproef 1, 1999</t>
  </si>
  <si>
    <t>Peilbuis/diepte</t>
  </si>
  <si>
    <t>EDC (µmol/l): Veldproef 1, 1999</t>
  </si>
  <si>
    <t>Variatie-</t>
  </si>
  <si>
    <t>Standaard-</t>
  </si>
  <si>
    <t>Vinylchloride: Veldproef 1, 1999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</si>
</sst>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0" fillId="0" borderId="5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/>
    </xf>
    <xf numFmtId="14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14" fontId="0" fillId="0" borderId="19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72" fontId="0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workbookViewId="0" topLeftCell="A1">
      <selection activeCell="A1" sqref="A1:S27"/>
    </sheetView>
  </sheetViews>
  <sheetFormatPr defaultColWidth="9.140625" defaultRowHeight="12.75"/>
  <cols>
    <col min="1" max="1" width="13.57421875" style="0" customWidth="1"/>
    <col min="2" max="2" width="7.421875" style="0" customWidth="1"/>
    <col min="3" max="3" width="7.28125" style="0" customWidth="1"/>
    <col min="4" max="4" width="8.28125" style="0" customWidth="1"/>
    <col min="5" max="5" width="6.421875" style="0" customWidth="1"/>
    <col min="6" max="6" width="8.00390625" style="0" customWidth="1"/>
    <col min="7" max="7" width="6.8515625" style="0" customWidth="1"/>
    <col min="8" max="8" width="8.28125" style="0" customWidth="1"/>
    <col min="9" max="9" width="10.28125" style="0" customWidth="1"/>
    <col min="10" max="10" width="9.7109375" style="0" customWidth="1"/>
    <col min="11" max="11" width="12.7109375" style="0" customWidth="1"/>
    <col min="15" max="15" width="7.28125" style="0" customWidth="1"/>
    <col min="16" max="16" width="7.7109375" style="0" customWidth="1"/>
    <col min="17" max="17" width="8.57421875" style="0" customWidth="1"/>
    <col min="18" max="18" width="8.140625" style="0" customWidth="1"/>
    <col min="19" max="19" width="6.140625" style="0" customWidth="1"/>
  </cols>
  <sheetData>
    <row r="1" spans="1:19" ht="12.75">
      <c r="A1" s="42" t="s">
        <v>48</v>
      </c>
      <c r="B1" s="2" t="s">
        <v>0</v>
      </c>
      <c r="C1" s="3"/>
      <c r="D1" s="3"/>
      <c r="E1" s="3"/>
      <c r="F1" s="3"/>
      <c r="G1" s="3"/>
      <c r="H1" s="43"/>
      <c r="I1" s="3" t="s">
        <v>1</v>
      </c>
      <c r="J1" s="3"/>
      <c r="K1" s="4"/>
      <c r="L1" s="2" t="s">
        <v>49</v>
      </c>
      <c r="M1" s="3"/>
      <c r="N1" s="3"/>
      <c r="O1" s="3"/>
      <c r="P1" s="3"/>
      <c r="Q1" s="3"/>
      <c r="R1" s="3"/>
      <c r="S1" s="4"/>
    </row>
    <row r="2" spans="1:19" ht="12.75">
      <c r="A2" s="44" t="s">
        <v>2</v>
      </c>
      <c r="B2" s="10">
        <v>35848</v>
      </c>
      <c r="C2" s="6">
        <v>35848</v>
      </c>
      <c r="D2" s="6">
        <v>35848</v>
      </c>
      <c r="E2" s="6">
        <v>35892</v>
      </c>
      <c r="F2" s="6">
        <v>35906</v>
      </c>
      <c r="G2" s="6">
        <v>35921</v>
      </c>
      <c r="H2" s="6">
        <v>35963</v>
      </c>
      <c r="I2" s="7" t="s">
        <v>3</v>
      </c>
      <c r="J2" s="8" t="s">
        <v>51</v>
      </c>
      <c r="K2" s="9" t="s">
        <v>50</v>
      </c>
      <c r="L2" s="10">
        <v>36427</v>
      </c>
      <c r="M2" s="6">
        <v>36440</v>
      </c>
      <c r="N2" s="6">
        <v>36454</v>
      </c>
      <c r="O2" s="6">
        <v>36467</v>
      </c>
      <c r="P2" s="6">
        <v>36481</v>
      </c>
      <c r="Q2" s="6">
        <v>36496</v>
      </c>
      <c r="R2" s="6">
        <v>36509</v>
      </c>
      <c r="S2" s="9">
        <v>36530</v>
      </c>
    </row>
    <row r="3" spans="1:19" ht="13.5" thickBot="1">
      <c r="A3" s="47"/>
      <c r="B3" s="16" t="s">
        <v>4</v>
      </c>
      <c r="C3" s="12" t="s">
        <v>5</v>
      </c>
      <c r="D3" s="12" t="s">
        <v>6</v>
      </c>
      <c r="E3" s="12"/>
      <c r="F3" s="12"/>
      <c r="G3" s="12"/>
      <c r="H3" s="12"/>
      <c r="I3" s="13"/>
      <c r="J3" s="14" t="s">
        <v>7</v>
      </c>
      <c r="K3" s="15" t="s">
        <v>8</v>
      </c>
      <c r="L3" s="16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5" t="s">
        <v>16</v>
      </c>
    </row>
    <row r="4" spans="1:19" ht="12.75">
      <c r="A4" s="50" t="s">
        <v>17</v>
      </c>
      <c r="B4" s="35"/>
      <c r="C4" s="19"/>
      <c r="D4" s="19"/>
      <c r="E4" s="18">
        <v>776.58</v>
      </c>
      <c r="F4" s="18">
        <v>1444.5301020408165</v>
      </c>
      <c r="G4" s="18">
        <v>2964.9404040404042</v>
      </c>
      <c r="H4" s="22"/>
      <c r="I4" s="20">
        <f>AVERAGE(D4:H4)</f>
        <v>1728.6835020270737</v>
      </c>
      <c r="J4" s="18">
        <f>STDEV(D4:H4)</f>
        <v>1121.511337675987</v>
      </c>
      <c r="K4" s="21">
        <f aca="true" t="shared" si="0" ref="K4:K27">J4/I4*100</f>
        <v>64.87661485522887</v>
      </c>
      <c r="L4" s="20">
        <v>260.86283652263023</v>
      </c>
      <c r="M4" s="22"/>
      <c r="N4" s="22"/>
      <c r="O4" s="18">
        <v>106.39841093281896</v>
      </c>
      <c r="P4" s="22"/>
      <c r="Q4" s="22"/>
      <c r="R4" s="22"/>
      <c r="S4" s="23"/>
    </row>
    <row r="5" spans="1:19" ht="12.75">
      <c r="A5" s="53" t="s">
        <v>18</v>
      </c>
      <c r="B5" s="7"/>
      <c r="C5" s="8"/>
      <c r="D5" s="8"/>
      <c r="E5" s="25">
        <v>1430.09</v>
      </c>
      <c r="F5" s="25">
        <v>2851.706632653061</v>
      </c>
      <c r="G5" s="25">
        <v>3453.287878787879</v>
      </c>
      <c r="H5" s="28"/>
      <c r="I5" s="26">
        <f aca="true" t="shared" si="1" ref="I5:I27">AVERAGE(D5:H5)</f>
        <v>2578.361503813647</v>
      </c>
      <c r="J5" s="25">
        <f aca="true" t="shared" si="2" ref="J5:J27">STDEV(D5:H5)</f>
        <v>1038.927612386022</v>
      </c>
      <c r="K5" s="27">
        <f t="shared" si="0"/>
        <v>40.294101926721574</v>
      </c>
      <c r="L5" s="26">
        <v>123.48468123713117</v>
      </c>
      <c r="M5" s="28"/>
      <c r="N5" s="28"/>
      <c r="O5" s="25">
        <v>152.41281597440718</v>
      </c>
      <c r="P5" s="28"/>
      <c r="Q5" s="28"/>
      <c r="R5" s="28"/>
      <c r="S5" s="29"/>
    </row>
    <row r="6" spans="1:19" ht="12.75">
      <c r="A6" s="53" t="s">
        <v>19</v>
      </c>
      <c r="B6" s="7"/>
      <c r="C6" s="8"/>
      <c r="D6" s="8"/>
      <c r="E6" s="25">
        <v>1012.23</v>
      </c>
      <c r="F6" s="25">
        <v>2600.6102040816327</v>
      </c>
      <c r="G6" s="25">
        <v>3169.952525252525</v>
      </c>
      <c r="H6" s="25">
        <v>2236.6520408163</v>
      </c>
      <c r="I6" s="26">
        <f t="shared" si="1"/>
        <v>2254.8611925376144</v>
      </c>
      <c r="J6" s="25">
        <f t="shared" si="2"/>
        <v>913.1262015857901</v>
      </c>
      <c r="K6" s="27">
        <f t="shared" si="0"/>
        <v>40.49589414229798</v>
      </c>
      <c r="L6" s="26">
        <v>36.81216471870217</v>
      </c>
      <c r="M6" s="25">
        <v>848.7094697609331</v>
      </c>
      <c r="N6" s="25">
        <v>718.338237983448</v>
      </c>
      <c r="O6" s="25">
        <v>426.2147840058906</v>
      </c>
      <c r="P6" s="25">
        <v>28.87260095289363</v>
      </c>
      <c r="Q6" s="25">
        <v>14.421588980509387</v>
      </c>
      <c r="R6" s="25">
        <v>12.142674725476882</v>
      </c>
      <c r="S6" s="27">
        <v>0</v>
      </c>
    </row>
    <row r="7" spans="1:19" ht="12.75">
      <c r="A7" s="53" t="s">
        <v>20</v>
      </c>
      <c r="B7" s="7"/>
      <c r="C7" s="8"/>
      <c r="D7" s="8"/>
      <c r="E7" s="25">
        <v>809.63</v>
      </c>
      <c r="F7" s="25">
        <v>2766.8234693877553</v>
      </c>
      <c r="G7" s="25">
        <v>3118.119191919192</v>
      </c>
      <c r="H7" s="25">
        <v>2270.91246938776</v>
      </c>
      <c r="I7" s="26">
        <f t="shared" si="1"/>
        <v>2241.371282673677</v>
      </c>
      <c r="J7" s="25">
        <f t="shared" si="2"/>
        <v>1015.7989760304496</v>
      </c>
      <c r="K7" s="27">
        <f t="shared" si="0"/>
        <v>45.32042432607274</v>
      </c>
      <c r="L7" s="26">
        <v>3698.5986156135496</v>
      </c>
      <c r="M7" s="25">
        <v>2121.926686231059</v>
      </c>
      <c r="N7" s="25">
        <v>305.3060390992558</v>
      </c>
      <c r="O7" s="25">
        <v>123.01078673375473</v>
      </c>
      <c r="P7" s="25">
        <v>0</v>
      </c>
      <c r="Q7" s="25">
        <v>30.83455025111768</v>
      </c>
      <c r="R7" s="25">
        <v>32.81109229660682</v>
      </c>
      <c r="S7" s="27">
        <v>20.977454114219814</v>
      </c>
    </row>
    <row r="8" spans="1:19" ht="12.75">
      <c r="A8" s="53" t="s">
        <v>21</v>
      </c>
      <c r="B8" s="7"/>
      <c r="C8" s="8"/>
      <c r="D8" s="8"/>
      <c r="E8" s="25"/>
      <c r="F8" s="25">
        <v>161.37602040816327</v>
      </c>
      <c r="G8" s="25">
        <v>769.8868686868688</v>
      </c>
      <c r="H8" s="25">
        <v>283.10408163</v>
      </c>
      <c r="I8" s="26">
        <f t="shared" si="1"/>
        <v>404.7889902416773</v>
      </c>
      <c r="J8" s="25">
        <f t="shared" si="2"/>
        <v>321.9887821898328</v>
      </c>
      <c r="K8" s="27">
        <f t="shared" si="0"/>
        <v>79.54484680959109</v>
      </c>
      <c r="L8" s="26">
        <v>51.13903443330087</v>
      </c>
      <c r="M8" s="25">
        <v>257.3212330058359</v>
      </c>
      <c r="N8" s="25">
        <v>19.716505185373602</v>
      </c>
      <c r="O8" s="25">
        <v>27.555283323509514</v>
      </c>
      <c r="P8" s="25">
        <v>1.6247612216849976</v>
      </c>
      <c r="Q8" s="25">
        <v>9.248305319139504</v>
      </c>
      <c r="R8" s="25">
        <v>14.401815321029712</v>
      </c>
      <c r="S8" s="27">
        <v>0</v>
      </c>
    </row>
    <row r="9" spans="1:19" ht="12.75">
      <c r="A9" s="53" t="s">
        <v>22</v>
      </c>
      <c r="B9" s="7"/>
      <c r="C9" s="8"/>
      <c r="D9" s="8"/>
      <c r="E9" s="25"/>
      <c r="F9" s="25">
        <v>1064.2158163265306</v>
      </c>
      <c r="G9" s="25">
        <v>2339.9717171717175</v>
      </c>
      <c r="H9" s="25">
        <v>855.6781632653</v>
      </c>
      <c r="I9" s="26">
        <f t="shared" si="1"/>
        <v>1419.955232254516</v>
      </c>
      <c r="J9" s="25">
        <f t="shared" si="2"/>
        <v>803.5513285258286</v>
      </c>
      <c r="K9" s="27">
        <f t="shared" si="0"/>
        <v>56.58990581343893</v>
      </c>
      <c r="L9" s="26">
        <v>68.17876251667245</v>
      </c>
      <c r="M9" s="25">
        <v>482.5215612526281</v>
      </c>
      <c r="N9" s="25">
        <v>7.5087256310634265</v>
      </c>
      <c r="O9" s="25">
        <v>78.70972835570093</v>
      </c>
      <c r="P9" s="25">
        <v>1.1140922039648893</v>
      </c>
      <c r="Q9" s="25">
        <v>5.115610487887499</v>
      </c>
      <c r="R9" s="25">
        <v>24.500387997795226</v>
      </c>
      <c r="S9" s="27">
        <v>0</v>
      </c>
    </row>
    <row r="10" spans="1:19" ht="12.75">
      <c r="A10" s="53" t="s">
        <v>23</v>
      </c>
      <c r="B10" s="7">
        <v>186</v>
      </c>
      <c r="C10" s="8"/>
      <c r="D10" s="8">
        <v>186</v>
      </c>
      <c r="E10" s="25"/>
      <c r="F10" s="25">
        <v>3022.218367346939</v>
      </c>
      <c r="G10" s="25">
        <v>3423.6282828282824</v>
      </c>
      <c r="H10" s="25">
        <v>2197.45775</v>
      </c>
      <c r="I10" s="26">
        <f t="shared" si="1"/>
        <v>2207.326100043805</v>
      </c>
      <c r="J10" s="25">
        <f t="shared" si="2"/>
        <v>1440.9831128096328</v>
      </c>
      <c r="K10" s="27">
        <f t="shared" si="0"/>
        <v>65.28184090157933</v>
      </c>
      <c r="L10" s="26">
        <v>242.06802140921718</v>
      </c>
      <c r="M10" s="25">
        <v>313.2871703172339</v>
      </c>
      <c r="N10" s="25">
        <v>9.120975215263442</v>
      </c>
      <c r="O10" s="25">
        <v>108.47443681710152</v>
      </c>
      <c r="P10" s="25">
        <v>8.410406067349538</v>
      </c>
      <c r="Q10" s="25">
        <v>18.5295667374118</v>
      </c>
      <c r="R10" s="25">
        <v>25.916676358026926</v>
      </c>
      <c r="S10" s="27">
        <v>0</v>
      </c>
    </row>
    <row r="11" spans="1:19" ht="13.5" thickBot="1">
      <c r="A11" s="56" t="s">
        <v>24</v>
      </c>
      <c r="B11" s="13">
        <v>7</v>
      </c>
      <c r="C11" s="14">
        <v>1083</v>
      </c>
      <c r="D11" s="14">
        <v>1083</v>
      </c>
      <c r="E11" s="31">
        <v>63.03919191919192</v>
      </c>
      <c r="F11" s="31">
        <v>2727.4632653061226</v>
      </c>
      <c r="G11" s="31">
        <v>3311.047474747475</v>
      </c>
      <c r="H11" s="31">
        <v>1733.0126326531</v>
      </c>
      <c r="I11" s="32">
        <f t="shared" si="1"/>
        <v>1783.5125129251778</v>
      </c>
      <c r="J11" s="31">
        <f t="shared" si="2"/>
        <v>1292.0625516471334</v>
      </c>
      <c r="K11" s="33">
        <f t="shared" si="0"/>
        <v>72.44482683936954</v>
      </c>
      <c r="L11" s="32">
        <v>480.58616839197913</v>
      </c>
      <c r="M11" s="31">
        <v>462.21151548933943</v>
      </c>
      <c r="N11" s="31">
        <v>398.46792047816484</v>
      </c>
      <c r="O11" s="31">
        <v>790.4489398039234</v>
      </c>
      <c r="P11" s="31">
        <v>94.34141120628034</v>
      </c>
      <c r="Q11" s="31">
        <v>0</v>
      </c>
      <c r="R11" s="31">
        <v>15.542096351024284</v>
      </c>
      <c r="S11" s="33">
        <v>497.29189905945714</v>
      </c>
    </row>
    <row r="12" spans="1:19" ht="12.75">
      <c r="A12" s="50" t="s">
        <v>25</v>
      </c>
      <c r="B12" s="35"/>
      <c r="C12" s="19"/>
      <c r="D12" s="19"/>
      <c r="E12" s="18">
        <v>761.18</v>
      </c>
      <c r="F12" s="18">
        <v>1533.7755102040817</v>
      </c>
      <c r="G12" s="18">
        <v>1852.1383838383836</v>
      </c>
      <c r="H12" s="18"/>
      <c r="I12" s="20">
        <f t="shared" si="1"/>
        <v>1382.3646313474885</v>
      </c>
      <c r="J12" s="18">
        <f t="shared" si="2"/>
        <v>561.0182612838091</v>
      </c>
      <c r="K12" s="21">
        <f t="shared" si="0"/>
        <v>40.5839565453107</v>
      </c>
      <c r="L12" s="20">
        <v>4061.9099017417957</v>
      </c>
      <c r="M12" s="22"/>
      <c r="N12" s="22"/>
      <c r="O12" s="18">
        <v>205.42651310376732</v>
      </c>
      <c r="P12" s="22"/>
      <c r="Q12" s="22"/>
      <c r="R12" s="22"/>
      <c r="S12" s="23"/>
    </row>
    <row r="13" spans="1:19" ht="12.75">
      <c r="A13" s="53" t="s">
        <v>26</v>
      </c>
      <c r="B13" s="7"/>
      <c r="C13" s="8"/>
      <c r="D13" s="8"/>
      <c r="E13" s="25">
        <v>697.32</v>
      </c>
      <c r="F13" s="25">
        <v>1045.865306122449</v>
      </c>
      <c r="G13" s="25">
        <v>1006.8262626262626</v>
      </c>
      <c r="H13" s="25"/>
      <c r="I13" s="26">
        <f t="shared" si="1"/>
        <v>916.6705229162372</v>
      </c>
      <c r="J13" s="25">
        <f t="shared" si="2"/>
        <v>190.96334898873735</v>
      </c>
      <c r="K13" s="27">
        <f t="shared" si="0"/>
        <v>20.83227770663103</v>
      </c>
      <c r="L13" s="26">
        <v>1466.1709221310289</v>
      </c>
      <c r="M13" s="28"/>
      <c r="N13" s="28"/>
      <c r="O13" s="25">
        <v>402.22793071640893</v>
      </c>
      <c r="P13" s="28"/>
      <c r="Q13" s="28"/>
      <c r="R13" s="28"/>
      <c r="S13" s="29"/>
    </row>
    <row r="14" spans="1:19" ht="12.75">
      <c r="A14" s="53" t="s">
        <v>27</v>
      </c>
      <c r="B14" s="7"/>
      <c r="C14" s="8"/>
      <c r="D14" s="8"/>
      <c r="E14" s="25">
        <v>1061.75</v>
      </c>
      <c r="F14" s="25">
        <v>1777.7964285714284</v>
      </c>
      <c r="G14" s="25">
        <v>1604.138383838384</v>
      </c>
      <c r="H14" s="25">
        <v>1939.6222857143</v>
      </c>
      <c r="I14" s="26">
        <f t="shared" si="1"/>
        <v>1595.8267745310281</v>
      </c>
      <c r="J14" s="25">
        <f t="shared" si="2"/>
        <v>381.49503816960913</v>
      </c>
      <c r="K14" s="27">
        <f t="shared" si="0"/>
        <v>23.905792549552913</v>
      </c>
      <c r="L14" s="26">
        <v>3471.5373326930567</v>
      </c>
      <c r="M14" s="25">
        <v>2698.0799073907915</v>
      </c>
      <c r="N14" s="25">
        <v>2842.903221948955</v>
      </c>
      <c r="O14" s="25">
        <v>3785.6373687159285</v>
      </c>
      <c r="P14" s="25">
        <v>2836.5819272798212</v>
      </c>
      <c r="Q14" s="25">
        <v>3046.6513014052234</v>
      </c>
      <c r="R14" s="25">
        <v>2686.5556603283026</v>
      </c>
      <c r="S14" s="27">
        <v>1865.5153494530157</v>
      </c>
    </row>
    <row r="15" spans="1:19" ht="12.75">
      <c r="A15" s="53" t="s">
        <v>28</v>
      </c>
      <c r="B15" s="7"/>
      <c r="C15" s="8"/>
      <c r="D15" s="8"/>
      <c r="E15" s="25">
        <v>1475.1248484848484</v>
      </c>
      <c r="F15" s="25">
        <v>737.9867346938776</v>
      </c>
      <c r="G15" s="25">
        <v>915.6929292929292</v>
      </c>
      <c r="H15" s="25">
        <v>843.4734693878</v>
      </c>
      <c r="I15" s="26">
        <f t="shared" si="1"/>
        <v>993.0694954648638</v>
      </c>
      <c r="J15" s="25">
        <f t="shared" si="2"/>
        <v>329.55054353284413</v>
      </c>
      <c r="K15" s="27">
        <f t="shared" si="0"/>
        <v>33.18504344739527</v>
      </c>
      <c r="L15" s="26">
        <v>7434.421287246914</v>
      </c>
      <c r="M15" s="25">
        <v>7775.05208490306</v>
      </c>
      <c r="N15" s="25">
        <v>5089.394362848023</v>
      </c>
      <c r="O15" s="25">
        <v>8411.994352212816</v>
      </c>
      <c r="P15" s="25">
        <v>5230.336694752816</v>
      </c>
      <c r="Q15" s="25">
        <v>7316.735990429442</v>
      </c>
      <c r="R15" s="25">
        <v>7200.05244974236</v>
      </c>
      <c r="S15" s="27">
        <v>7918.3146051181275</v>
      </c>
    </row>
    <row r="16" spans="1:19" ht="12.75">
      <c r="A16" s="53" t="s">
        <v>29</v>
      </c>
      <c r="B16" s="7"/>
      <c r="C16" s="8"/>
      <c r="D16" s="8"/>
      <c r="E16" s="25"/>
      <c r="F16" s="25">
        <v>787.2418367346938</v>
      </c>
      <c r="G16" s="25">
        <v>1085.708080808081</v>
      </c>
      <c r="H16" s="25">
        <v>1042.05546734694</v>
      </c>
      <c r="I16" s="26">
        <f t="shared" si="1"/>
        <v>971.668461629905</v>
      </c>
      <c r="J16" s="25">
        <f t="shared" si="2"/>
        <v>161.20258261943545</v>
      </c>
      <c r="K16" s="27">
        <f t="shared" si="0"/>
        <v>16.590286603419187</v>
      </c>
      <c r="L16" s="26">
        <v>2284.555928711264</v>
      </c>
      <c r="M16" s="25">
        <v>2108.521195852684</v>
      </c>
      <c r="N16" s="25">
        <v>3384.488359300901</v>
      </c>
      <c r="O16" s="25">
        <v>1909.2017801917602</v>
      </c>
      <c r="P16" s="25">
        <v>1085.2654590054235</v>
      </c>
      <c r="Q16" s="25">
        <v>1720.9188864681305</v>
      </c>
      <c r="R16" s="25">
        <v>1350.6834775905288</v>
      </c>
      <c r="S16" s="27">
        <v>1302.7653298534321</v>
      </c>
    </row>
    <row r="17" spans="1:19" ht="12.75">
      <c r="A17" s="53" t="s">
        <v>30</v>
      </c>
      <c r="B17" s="7"/>
      <c r="C17" s="8"/>
      <c r="D17" s="8"/>
      <c r="E17" s="25"/>
      <c r="F17" s="25">
        <v>1093.2341836734693</v>
      </c>
      <c r="G17" s="25">
        <v>894.0060606060607</v>
      </c>
      <c r="H17" s="25">
        <v>1403.47767347</v>
      </c>
      <c r="I17" s="26">
        <f t="shared" si="1"/>
        <v>1130.23930591651</v>
      </c>
      <c r="J17" s="25">
        <f t="shared" si="2"/>
        <v>256.7437737954176</v>
      </c>
      <c r="K17" s="27">
        <f t="shared" si="0"/>
        <v>22.715877288237145</v>
      </c>
      <c r="L17" s="26">
        <v>5342.296342705984</v>
      </c>
      <c r="M17" s="25">
        <v>2537.381095225439</v>
      </c>
      <c r="N17" s="25">
        <v>2919.0153461033838</v>
      </c>
      <c r="O17" s="25">
        <v>3678.3760313613293</v>
      </c>
      <c r="P17" s="25">
        <v>2717.9670628251342</v>
      </c>
      <c r="Q17" s="25">
        <v>32.45763813340764</v>
      </c>
      <c r="R17" s="25">
        <v>4277.04254545363</v>
      </c>
      <c r="S17" s="27">
        <v>4250.383693762639</v>
      </c>
    </row>
    <row r="18" spans="1:19" ht="12.75">
      <c r="A18" s="53" t="s">
        <v>31</v>
      </c>
      <c r="B18" s="7"/>
      <c r="C18" s="8"/>
      <c r="D18" s="8"/>
      <c r="E18" s="25"/>
      <c r="F18" s="25">
        <v>691.636224489796</v>
      </c>
      <c r="G18" s="25">
        <v>645.2</v>
      </c>
      <c r="H18" s="25">
        <v>782.53324489796</v>
      </c>
      <c r="I18" s="26">
        <f t="shared" si="1"/>
        <v>706.4564897959186</v>
      </c>
      <c r="J18" s="25">
        <f t="shared" si="2"/>
        <v>69.85581748400467</v>
      </c>
      <c r="K18" s="27">
        <f t="shared" si="0"/>
        <v>9.888198140013499</v>
      </c>
      <c r="L18" s="26">
        <v>5947.230675303691</v>
      </c>
      <c r="M18" s="25">
        <v>5030.054615369887</v>
      </c>
      <c r="N18" s="25">
        <v>3802.6483833491106</v>
      </c>
      <c r="O18" s="25">
        <v>5870.780258237299</v>
      </c>
      <c r="P18" s="25">
        <v>3533.266824521989</v>
      </c>
      <c r="Q18" s="25">
        <v>5332.646998238886</v>
      </c>
      <c r="R18" s="25">
        <v>5661.778736375593</v>
      </c>
      <c r="S18" s="27">
        <v>3585.333790700301</v>
      </c>
    </row>
    <row r="19" spans="1:19" ht="13.5" thickBot="1">
      <c r="A19" s="56" t="s">
        <v>32</v>
      </c>
      <c r="B19" s="13">
        <v>316</v>
      </c>
      <c r="C19" s="14">
        <v>361</v>
      </c>
      <c r="D19" s="14">
        <f>(B19+C19)/2</f>
        <v>338.5</v>
      </c>
      <c r="E19" s="31">
        <v>130.66383838383837</v>
      </c>
      <c r="F19" s="31">
        <v>251.6734693877551</v>
      </c>
      <c r="G19" s="31">
        <v>300.489898989899</v>
      </c>
      <c r="H19" s="31">
        <v>489.12387755</v>
      </c>
      <c r="I19" s="32">
        <f t="shared" si="1"/>
        <v>302.0902168622985</v>
      </c>
      <c r="J19" s="31">
        <f t="shared" si="2"/>
        <v>130.61266709226692</v>
      </c>
      <c r="K19" s="33">
        <f t="shared" si="0"/>
        <v>43.236311473073606</v>
      </c>
      <c r="L19" s="32">
        <v>3559.1957416430637</v>
      </c>
      <c r="M19" s="31">
        <v>3240.276081846762</v>
      </c>
      <c r="N19" s="31">
        <v>1973.8362060817783</v>
      </c>
      <c r="O19" s="31">
        <v>3972.729821901875</v>
      </c>
      <c r="P19" s="31">
        <v>2580.7450868553974</v>
      </c>
      <c r="Q19" s="31">
        <v>1669.4422835251892</v>
      </c>
      <c r="R19" s="31">
        <v>2562.0046748757454</v>
      </c>
      <c r="S19" s="33">
        <v>4768.954001451101</v>
      </c>
    </row>
    <row r="20" spans="1:19" ht="12.75">
      <c r="A20" s="50" t="s">
        <v>33</v>
      </c>
      <c r="B20" s="35"/>
      <c r="C20" s="19"/>
      <c r="D20" s="19"/>
      <c r="E20" s="18">
        <v>308.82</v>
      </c>
      <c r="F20" s="18">
        <v>211.72091836734694</v>
      </c>
      <c r="G20" s="18">
        <v>1307.7242424242424</v>
      </c>
      <c r="H20" s="18"/>
      <c r="I20" s="20">
        <f t="shared" si="1"/>
        <v>609.4217202638631</v>
      </c>
      <c r="J20" s="18">
        <f t="shared" si="2"/>
        <v>606.6933881748972</v>
      </c>
      <c r="K20" s="21">
        <f t="shared" si="0"/>
        <v>99.55230803264043</v>
      </c>
      <c r="L20" s="20">
        <v>205.48578797908783</v>
      </c>
      <c r="M20" s="22"/>
      <c r="N20" s="22"/>
      <c r="O20" s="18">
        <v>202.37500517747247</v>
      </c>
      <c r="P20" s="22"/>
      <c r="Q20" s="22"/>
      <c r="R20" s="22"/>
      <c r="S20" s="23"/>
    </row>
    <row r="21" spans="1:19" ht="12.75">
      <c r="A21" s="53" t="s">
        <v>34</v>
      </c>
      <c r="B21" s="7"/>
      <c r="C21" s="8"/>
      <c r="D21" s="8"/>
      <c r="E21" s="25">
        <v>963.52</v>
      </c>
      <c r="F21" s="25">
        <v>1683.7642857142857</v>
      </c>
      <c r="G21" s="25">
        <v>1734.3181818181818</v>
      </c>
      <c r="H21" s="25"/>
      <c r="I21" s="26">
        <f t="shared" si="1"/>
        <v>1460.534155844156</v>
      </c>
      <c r="J21" s="25">
        <f t="shared" si="2"/>
        <v>431.16844438679584</v>
      </c>
      <c r="K21" s="27">
        <f t="shared" si="0"/>
        <v>29.521284569862736</v>
      </c>
      <c r="L21" s="26">
        <v>182.81853296244475</v>
      </c>
      <c r="M21" s="28"/>
      <c r="N21" s="28"/>
      <c r="O21" s="25">
        <v>47.52765282470983</v>
      </c>
      <c r="P21" s="28"/>
      <c r="Q21" s="28"/>
      <c r="R21" s="28"/>
      <c r="S21" s="29"/>
    </row>
    <row r="22" spans="1:19" ht="12.75">
      <c r="A22" s="53" t="s">
        <v>35</v>
      </c>
      <c r="B22" s="7"/>
      <c r="C22" s="8"/>
      <c r="D22" s="8"/>
      <c r="E22" s="25"/>
      <c r="F22" s="25">
        <v>1302.609693877551</v>
      </c>
      <c r="G22" s="25">
        <v>2052.7262626262627</v>
      </c>
      <c r="H22" s="25">
        <v>941.622387755</v>
      </c>
      <c r="I22" s="26">
        <f t="shared" si="1"/>
        <v>1432.3194480862712</v>
      </c>
      <c r="J22" s="25">
        <f t="shared" si="2"/>
        <v>566.7948662798105</v>
      </c>
      <c r="K22" s="27">
        <f t="shared" si="0"/>
        <v>39.571819473449715</v>
      </c>
      <c r="L22" s="26">
        <v>4665.924509185213</v>
      </c>
      <c r="M22" s="25">
        <v>4238.763454656804</v>
      </c>
      <c r="N22" s="25">
        <v>2583.1724283931176</v>
      </c>
      <c r="O22" s="25">
        <v>4602.616085081246</v>
      </c>
      <c r="P22" s="25">
        <v>3658.594381105522</v>
      </c>
      <c r="Q22" s="25">
        <v>4728.59877674635</v>
      </c>
      <c r="R22" s="25">
        <v>4490.476954169803</v>
      </c>
      <c r="S22" s="27">
        <v>5705.261501444159</v>
      </c>
    </row>
    <row r="23" spans="1:19" ht="12.75">
      <c r="A23" s="53" t="s">
        <v>36</v>
      </c>
      <c r="B23" s="7"/>
      <c r="C23" s="8"/>
      <c r="D23" s="8"/>
      <c r="E23" s="25">
        <v>568.9230303030303</v>
      </c>
      <c r="F23" s="25">
        <v>1230.4051020408162</v>
      </c>
      <c r="G23" s="25">
        <v>1448.1191919191917</v>
      </c>
      <c r="H23" s="25">
        <v>1737.220204082</v>
      </c>
      <c r="I23" s="26">
        <f t="shared" si="1"/>
        <v>1246.1668820862596</v>
      </c>
      <c r="J23" s="25">
        <f t="shared" si="2"/>
        <v>496.93251351945605</v>
      </c>
      <c r="K23" s="27">
        <f t="shared" si="0"/>
        <v>39.87688331818936</v>
      </c>
      <c r="L23" s="26">
        <v>15.698186536374745</v>
      </c>
      <c r="M23" s="25">
        <v>3351.7381688008195</v>
      </c>
      <c r="N23" s="25">
        <v>2117.60355170681</v>
      </c>
      <c r="O23" s="25">
        <v>3575.917067136637</v>
      </c>
      <c r="P23" s="25">
        <v>3119.696830703849</v>
      </c>
      <c r="Q23" s="25">
        <v>1815.0118451021624</v>
      </c>
      <c r="R23" s="25">
        <v>2456.4331069137625</v>
      </c>
      <c r="S23" s="27">
        <v>3398.8960638104204</v>
      </c>
    </row>
    <row r="24" spans="1:19" ht="12.75">
      <c r="A24" s="53" t="s">
        <v>37</v>
      </c>
      <c r="B24" s="7"/>
      <c r="C24" s="8"/>
      <c r="D24" s="8"/>
      <c r="E24" s="25"/>
      <c r="F24" s="25">
        <v>1781.7821428571428</v>
      </c>
      <c r="G24" s="25">
        <v>2247.8545454545456</v>
      </c>
      <c r="H24" s="25">
        <v>2254.994285714</v>
      </c>
      <c r="I24" s="26">
        <f t="shared" si="1"/>
        <v>2094.876991341896</v>
      </c>
      <c r="J24" s="25">
        <f t="shared" si="2"/>
        <v>271.17159158641675</v>
      </c>
      <c r="K24" s="27">
        <f t="shared" si="0"/>
        <v>12.944511429891397</v>
      </c>
      <c r="L24" s="26">
        <v>6242.581550930313</v>
      </c>
      <c r="M24" s="25">
        <v>5471.436671969233</v>
      </c>
      <c r="N24" s="25">
        <v>789.9221195219287</v>
      </c>
      <c r="O24" s="25">
        <v>5930.839103447858</v>
      </c>
      <c r="P24" s="25">
        <v>3587.237244423322</v>
      </c>
      <c r="Q24" s="25">
        <v>5448.082326671314</v>
      </c>
      <c r="R24" s="25">
        <v>4716.685970812325</v>
      </c>
      <c r="S24" s="27">
        <v>4607.521178001292</v>
      </c>
    </row>
    <row r="25" spans="1:19" ht="12.75">
      <c r="A25" s="53" t="s">
        <v>38</v>
      </c>
      <c r="B25" s="7"/>
      <c r="C25" s="8"/>
      <c r="D25" s="8"/>
      <c r="E25" s="25"/>
      <c r="F25" s="25">
        <v>1049.2948979591836</v>
      </c>
      <c r="G25" s="25">
        <v>1602.2858585858585</v>
      </c>
      <c r="H25" s="25">
        <v>1373.169795918</v>
      </c>
      <c r="I25" s="26">
        <f t="shared" si="1"/>
        <v>1341.5835174876809</v>
      </c>
      <c r="J25" s="25">
        <f t="shared" si="2"/>
        <v>277.8453173485408</v>
      </c>
      <c r="K25" s="27">
        <f t="shared" si="0"/>
        <v>20.7102512610507</v>
      </c>
      <c r="L25" s="26">
        <v>3300.705002011178</v>
      </c>
      <c r="M25" s="25">
        <v>2984.086309282536</v>
      </c>
      <c r="N25" s="25">
        <v>526.1267140413838</v>
      </c>
      <c r="O25" s="25">
        <v>4429.688965137853</v>
      </c>
      <c r="P25" s="25">
        <v>3180.1840125802923</v>
      </c>
      <c r="Q25" s="25">
        <v>4672.718415056789</v>
      </c>
      <c r="R25" s="25">
        <v>2608.089660000562</v>
      </c>
      <c r="S25" s="27">
        <v>4867.9937155284315</v>
      </c>
    </row>
    <row r="26" spans="1:19" ht="12.75">
      <c r="A26" s="53" t="s">
        <v>39</v>
      </c>
      <c r="B26" s="7">
        <v>2960</v>
      </c>
      <c r="C26" s="8">
        <v>2744</v>
      </c>
      <c r="D26" s="8">
        <f>(B26+C26)/2</f>
        <v>2852</v>
      </c>
      <c r="E26" s="25"/>
      <c r="F26" s="25">
        <v>1623.67</v>
      </c>
      <c r="G26" s="25">
        <v>1747.4343434343434</v>
      </c>
      <c r="H26" s="25">
        <v>3488.5336734694</v>
      </c>
      <c r="I26" s="26">
        <f t="shared" si="1"/>
        <v>2427.909504225936</v>
      </c>
      <c r="J26" s="25">
        <f t="shared" si="2"/>
        <v>897.1480742889661</v>
      </c>
      <c r="K26" s="27">
        <f t="shared" si="0"/>
        <v>36.9514626771476</v>
      </c>
      <c r="L26" s="26">
        <v>2106.9249102881317</v>
      </c>
      <c r="M26" s="25">
        <v>1352.4492226576158</v>
      </c>
      <c r="N26" s="25">
        <v>966.8338306530657</v>
      </c>
      <c r="O26" s="25">
        <v>1404.8567208380307</v>
      </c>
      <c r="P26" s="25">
        <v>1747.4770710064772</v>
      </c>
      <c r="Q26" s="25">
        <v>2266.032539783975</v>
      </c>
      <c r="R26" s="25">
        <v>917.3058305794558</v>
      </c>
      <c r="S26" s="27">
        <v>3401.5810300276544</v>
      </c>
    </row>
    <row r="27" spans="1:19" ht="13.5" thickBot="1">
      <c r="A27" s="56" t="s">
        <v>40</v>
      </c>
      <c r="B27" s="13">
        <v>1705</v>
      </c>
      <c r="C27" s="14">
        <v>1611</v>
      </c>
      <c r="D27" s="14">
        <f>(B27+C27)/2</f>
        <v>1658</v>
      </c>
      <c r="E27" s="31">
        <v>791.3547474747475</v>
      </c>
      <c r="F27" s="31">
        <v>1140.0081632653062</v>
      </c>
      <c r="G27" s="31">
        <v>1212.4959595959597</v>
      </c>
      <c r="H27" s="31">
        <v>3242.00012</v>
      </c>
      <c r="I27" s="32">
        <f t="shared" si="1"/>
        <v>1608.7717980672028</v>
      </c>
      <c r="J27" s="31">
        <f t="shared" si="2"/>
        <v>963.6911703830485</v>
      </c>
      <c r="K27" s="33">
        <f t="shared" si="0"/>
        <v>59.902291396507465</v>
      </c>
      <c r="L27" s="32">
        <v>2130.114886795343</v>
      </c>
      <c r="M27" s="31">
        <v>1572.8391898456327</v>
      </c>
      <c r="N27" s="31">
        <v>1080.6760810228213</v>
      </c>
      <c r="O27" s="31">
        <v>806.0149652093673</v>
      </c>
      <c r="P27" s="31">
        <v>1163.04556131254</v>
      </c>
      <c r="Q27" s="31">
        <v>571.7380619027482</v>
      </c>
      <c r="R27" s="31">
        <v>1673.236354437852</v>
      </c>
      <c r="S27" s="33">
        <v>2022.0466201910274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1"/>
  <headerFooter alignWithMargins="0">
    <oddHeader>&amp;L&amp;"Arial,Vet"&amp;12Bijlage 3-1&amp;C&amp;12EDC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workbookViewId="0" topLeftCell="A1">
      <selection activeCell="A1" sqref="A1:S27"/>
    </sheetView>
  </sheetViews>
  <sheetFormatPr defaultColWidth="9.140625" defaultRowHeight="12.75"/>
  <cols>
    <col min="1" max="1" width="13.57421875" style="0" customWidth="1"/>
    <col min="2" max="2" width="6.8515625" style="0" customWidth="1"/>
    <col min="3" max="3" width="7.28125" style="0" customWidth="1"/>
    <col min="4" max="4" width="8.57421875" style="0" customWidth="1"/>
    <col min="5" max="6" width="7.421875" style="0" customWidth="1"/>
    <col min="7" max="8" width="7.28125" style="0" customWidth="1"/>
    <col min="9" max="9" width="10.8515625" style="0" customWidth="1"/>
    <col min="10" max="10" width="9.140625" style="0" customWidth="1"/>
    <col min="11" max="11" width="12.8515625" style="0" customWidth="1"/>
    <col min="12" max="13" width="7.28125" style="0" customWidth="1"/>
    <col min="14" max="14" width="8.7109375" style="0" customWidth="1"/>
    <col min="15" max="15" width="7.421875" style="0" customWidth="1"/>
    <col min="16" max="16" width="8.421875" style="0" customWidth="1"/>
    <col min="17" max="17" width="7.00390625" style="0" customWidth="1"/>
    <col min="18" max="18" width="8.57421875" style="0" customWidth="1"/>
    <col min="19" max="19" width="7.28125" style="0" customWidth="1"/>
  </cols>
  <sheetData>
    <row r="1" spans="1:19" ht="12.75">
      <c r="A1" s="59" t="s">
        <v>48</v>
      </c>
      <c r="B1" s="2" t="s">
        <v>41</v>
      </c>
      <c r="C1" s="3"/>
      <c r="D1" s="3"/>
      <c r="E1" s="3"/>
      <c r="F1" s="3"/>
      <c r="G1" s="3"/>
      <c r="H1" s="3"/>
      <c r="I1" s="2" t="s">
        <v>1</v>
      </c>
      <c r="J1" s="3"/>
      <c r="K1" s="4"/>
      <c r="L1" s="2" t="s">
        <v>52</v>
      </c>
      <c r="M1" s="3"/>
      <c r="N1" s="3"/>
      <c r="O1" s="3"/>
      <c r="P1" s="3"/>
      <c r="Q1" s="3"/>
      <c r="R1" s="3"/>
      <c r="S1" s="4"/>
    </row>
    <row r="2" spans="1:19" ht="12.75">
      <c r="A2" s="60" t="s">
        <v>2</v>
      </c>
      <c r="B2" s="10">
        <v>35848</v>
      </c>
      <c r="C2" s="6">
        <v>35848</v>
      </c>
      <c r="D2" s="6">
        <v>35848</v>
      </c>
      <c r="E2" s="6">
        <v>35892</v>
      </c>
      <c r="F2" s="6">
        <v>35906</v>
      </c>
      <c r="G2" s="6">
        <v>35921</v>
      </c>
      <c r="H2" s="6">
        <v>35963</v>
      </c>
      <c r="I2" s="7" t="s">
        <v>3</v>
      </c>
      <c r="J2" s="8" t="s">
        <v>51</v>
      </c>
      <c r="K2" s="9" t="s">
        <v>50</v>
      </c>
      <c r="L2" s="10">
        <v>36427</v>
      </c>
      <c r="M2" s="6">
        <v>36440</v>
      </c>
      <c r="N2" s="6">
        <v>36454</v>
      </c>
      <c r="O2" s="6">
        <v>36467</v>
      </c>
      <c r="P2" s="6">
        <v>36481</v>
      </c>
      <c r="Q2" s="6">
        <v>36496</v>
      </c>
      <c r="R2" s="6">
        <v>36509</v>
      </c>
      <c r="S2" s="9">
        <v>36530</v>
      </c>
    </row>
    <row r="3" spans="1:19" ht="13.5" thickBot="1">
      <c r="A3" s="61"/>
      <c r="B3" s="16" t="s">
        <v>4</v>
      </c>
      <c r="C3" s="12" t="s">
        <v>5</v>
      </c>
      <c r="D3" s="12" t="s">
        <v>6</v>
      </c>
      <c r="E3" s="12"/>
      <c r="F3" s="12"/>
      <c r="G3" s="12"/>
      <c r="H3" s="12"/>
      <c r="I3" s="13"/>
      <c r="J3" s="14" t="s">
        <v>7</v>
      </c>
      <c r="K3" s="15" t="s">
        <v>8</v>
      </c>
      <c r="L3" s="16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5" t="s">
        <v>16</v>
      </c>
    </row>
    <row r="4" spans="1:19" ht="12.75">
      <c r="A4" s="62" t="s">
        <v>17</v>
      </c>
      <c r="B4" s="35"/>
      <c r="C4" s="19"/>
      <c r="D4" s="19"/>
      <c r="E4" s="37">
        <v>0.6598336</v>
      </c>
      <c r="F4" s="37">
        <v>14.436656000000001</v>
      </c>
      <c r="G4" s="37">
        <v>60.7679808</v>
      </c>
      <c r="H4" s="37"/>
      <c r="I4" s="20">
        <f>AVERAGE(D4:H4)</f>
        <v>25.2881568</v>
      </c>
      <c r="J4" s="18">
        <f>STDEV(D4:H4)</f>
        <v>31.48910354652093</v>
      </c>
      <c r="K4" s="21">
        <f aca="true" t="shared" si="0" ref="K4:K27">J4/I4*100</f>
        <v>124.52114954665629</v>
      </c>
      <c r="L4" s="63">
        <v>0</v>
      </c>
      <c r="M4" s="22"/>
      <c r="N4" s="22"/>
      <c r="O4" s="22">
        <v>0</v>
      </c>
      <c r="P4" s="22"/>
      <c r="Q4" s="22"/>
      <c r="R4" s="22"/>
      <c r="S4" s="23"/>
    </row>
    <row r="5" spans="1:19" ht="12.75">
      <c r="A5" s="64" t="s">
        <v>18</v>
      </c>
      <c r="B5" s="7"/>
      <c r="C5" s="8"/>
      <c r="D5" s="8"/>
      <c r="E5" s="39">
        <v>0.016531200000000003</v>
      </c>
      <c r="F5" s="39">
        <v>67.360896</v>
      </c>
      <c r="G5" s="39">
        <v>81.17263039999999</v>
      </c>
      <c r="H5" s="39"/>
      <c r="I5" s="26">
        <f aca="true" t="shared" si="1" ref="I5:I27">AVERAGE(D5:H5)</f>
        <v>49.51668586666667</v>
      </c>
      <c r="J5" s="25">
        <f aca="true" t="shared" si="2" ref="J5:J27">STDEV(D5:H5)</f>
        <v>43.421077667441374</v>
      </c>
      <c r="K5" s="27">
        <f t="shared" si="0"/>
        <v>87.6897896284115</v>
      </c>
      <c r="L5" s="65">
        <v>0</v>
      </c>
      <c r="M5" s="28"/>
      <c r="N5" s="28"/>
      <c r="O5" s="28">
        <v>0</v>
      </c>
      <c r="P5" s="28"/>
      <c r="Q5" s="28"/>
      <c r="R5" s="28"/>
      <c r="S5" s="29"/>
    </row>
    <row r="6" spans="1:19" ht="12.75">
      <c r="A6" s="64" t="s">
        <v>19</v>
      </c>
      <c r="B6" s="7"/>
      <c r="C6" s="8"/>
      <c r="D6" s="8"/>
      <c r="E6" s="39">
        <v>5.605600000000001</v>
      </c>
      <c r="F6" s="39">
        <v>68.184528</v>
      </c>
      <c r="G6" s="39">
        <v>68.5085312</v>
      </c>
      <c r="H6" s="39">
        <v>52.64528</v>
      </c>
      <c r="I6" s="26">
        <f t="shared" si="1"/>
        <v>48.7359848</v>
      </c>
      <c r="J6" s="25">
        <f t="shared" si="2"/>
        <v>29.691256320670302</v>
      </c>
      <c r="K6" s="27">
        <f t="shared" si="0"/>
        <v>60.92265590305729</v>
      </c>
      <c r="L6" s="38">
        <v>1.303536259757226</v>
      </c>
      <c r="M6" s="39">
        <v>11.112881063397934</v>
      </c>
      <c r="N6" s="39">
        <v>11.689265013566638</v>
      </c>
      <c r="O6" s="39">
        <v>10.198625834748606</v>
      </c>
      <c r="P6" s="39">
        <v>0</v>
      </c>
      <c r="Q6" s="39">
        <v>1.0165082533956684</v>
      </c>
      <c r="R6" s="39">
        <v>0.6647245752198063</v>
      </c>
      <c r="S6" s="66">
        <v>0</v>
      </c>
    </row>
    <row r="7" spans="1:19" ht="12.75">
      <c r="A7" s="64" t="s">
        <v>20</v>
      </c>
      <c r="B7" s="7"/>
      <c r="C7" s="8"/>
      <c r="D7" s="8"/>
      <c r="E7" s="39">
        <v>61.1730432</v>
      </c>
      <c r="F7" s="39">
        <v>66.110144</v>
      </c>
      <c r="G7" s="39">
        <v>3.7221472</v>
      </c>
      <c r="H7" s="39">
        <v>78.43344</v>
      </c>
      <c r="I7" s="26">
        <f t="shared" si="1"/>
        <v>52.3596936</v>
      </c>
      <c r="J7" s="25">
        <f t="shared" si="2"/>
        <v>33.22750461348926</v>
      </c>
      <c r="K7" s="27">
        <f t="shared" si="0"/>
        <v>63.4600822291467</v>
      </c>
      <c r="L7" s="38">
        <v>86.82763410800165</v>
      </c>
      <c r="M7" s="39">
        <v>28.001863306583417</v>
      </c>
      <c r="N7" s="39">
        <v>8.240375202897168</v>
      </c>
      <c r="O7" s="39">
        <v>3.5884053863004355</v>
      </c>
      <c r="P7" s="39">
        <v>0</v>
      </c>
      <c r="Q7" s="39">
        <v>0</v>
      </c>
      <c r="R7" s="39">
        <v>1.7186098444216602</v>
      </c>
      <c r="S7" s="66">
        <v>0</v>
      </c>
    </row>
    <row r="8" spans="1:19" ht="12.75">
      <c r="A8" s="64" t="s">
        <v>21</v>
      </c>
      <c r="B8" s="7"/>
      <c r="C8" s="8"/>
      <c r="D8" s="8"/>
      <c r="E8" s="39"/>
      <c r="F8" s="39">
        <v>24.833936</v>
      </c>
      <c r="G8" s="39">
        <v>16.410700799999997</v>
      </c>
      <c r="H8" s="39">
        <v>13.433936</v>
      </c>
      <c r="I8" s="26">
        <f t="shared" si="1"/>
        <v>18.22619093333333</v>
      </c>
      <c r="J8" s="25">
        <f t="shared" si="2"/>
        <v>5.912867605331016</v>
      </c>
      <c r="K8" s="27">
        <f t="shared" si="0"/>
        <v>32.44159806598509</v>
      </c>
      <c r="L8" s="38">
        <v>1.9138249569097512</v>
      </c>
      <c r="M8" s="39">
        <v>11.526954009220095</v>
      </c>
      <c r="N8" s="39">
        <v>0.7644408231094374</v>
      </c>
      <c r="O8" s="39">
        <v>0</v>
      </c>
      <c r="P8" s="39">
        <v>0</v>
      </c>
      <c r="Q8" s="39">
        <v>0</v>
      </c>
      <c r="R8" s="39">
        <v>0.6354092687051511</v>
      </c>
      <c r="S8" s="66">
        <v>0</v>
      </c>
    </row>
    <row r="9" spans="1:19" ht="12.75">
      <c r="A9" s="64" t="s">
        <v>22</v>
      </c>
      <c r="B9" s="7"/>
      <c r="C9" s="8"/>
      <c r="D9" s="8"/>
      <c r="E9" s="39"/>
      <c r="F9" s="39">
        <v>68.86710400000001</v>
      </c>
      <c r="G9" s="39">
        <v>48.811932799999994</v>
      </c>
      <c r="H9" s="39">
        <v>79.67104</v>
      </c>
      <c r="I9" s="26">
        <f t="shared" si="1"/>
        <v>65.78335893333333</v>
      </c>
      <c r="J9" s="25">
        <f t="shared" si="2"/>
        <v>15.65896666521827</v>
      </c>
      <c r="K9" s="27">
        <f t="shared" si="0"/>
        <v>23.80384176047851</v>
      </c>
      <c r="L9" s="38">
        <v>2.3264551398544846</v>
      </c>
      <c r="M9" s="39">
        <v>14.284073867987177</v>
      </c>
      <c r="N9" s="39">
        <v>3.197292297044132</v>
      </c>
      <c r="O9" s="39">
        <v>1.5887596366826355</v>
      </c>
      <c r="P9" s="39">
        <v>0.6156083165730357</v>
      </c>
      <c r="Q9" s="39">
        <v>0</v>
      </c>
      <c r="R9" s="39">
        <v>0.6727862845113365</v>
      </c>
      <c r="S9" s="66">
        <v>0</v>
      </c>
    </row>
    <row r="10" spans="1:19" ht="12.75">
      <c r="A10" s="64" t="s">
        <v>23</v>
      </c>
      <c r="B10" s="7">
        <v>186</v>
      </c>
      <c r="C10" s="8"/>
      <c r="D10" s="8">
        <v>186</v>
      </c>
      <c r="E10" s="39"/>
      <c r="F10" s="39">
        <v>93.068144</v>
      </c>
      <c r="G10" s="39">
        <v>90.4915616</v>
      </c>
      <c r="H10" s="39">
        <v>47.45524</v>
      </c>
      <c r="I10" s="26">
        <f t="shared" si="1"/>
        <v>104.25373640000001</v>
      </c>
      <c r="J10" s="25">
        <f t="shared" si="2"/>
        <v>58.37532509096113</v>
      </c>
      <c r="K10" s="27">
        <f t="shared" si="0"/>
        <v>55.99350882445794</v>
      </c>
      <c r="L10" s="38">
        <v>6.938968058995438</v>
      </c>
      <c r="M10" s="39">
        <v>8.730158171323712</v>
      </c>
      <c r="N10" s="39">
        <v>4.640081578718643</v>
      </c>
      <c r="O10" s="39">
        <v>2.0443386250598707</v>
      </c>
      <c r="P10" s="39">
        <v>0.12434711312511554</v>
      </c>
      <c r="Q10" s="39">
        <v>3.823448852173902</v>
      </c>
      <c r="R10" s="39">
        <v>4.307151409665713</v>
      </c>
      <c r="S10" s="66">
        <v>0</v>
      </c>
    </row>
    <row r="11" spans="1:19" ht="13.5" thickBot="1">
      <c r="A11" s="67" t="s">
        <v>24</v>
      </c>
      <c r="B11" s="13"/>
      <c r="C11" s="14">
        <v>284</v>
      </c>
      <c r="D11" s="14">
        <v>284</v>
      </c>
      <c r="E11" s="41">
        <v>42.6650432</v>
      </c>
      <c r="F11" s="41">
        <v>7.734048</v>
      </c>
      <c r="G11" s="41">
        <v>81.7670752</v>
      </c>
      <c r="H11" s="41">
        <v>59.16664</v>
      </c>
      <c r="I11" s="32">
        <f t="shared" si="1"/>
        <v>95.06656128</v>
      </c>
      <c r="J11" s="31">
        <f t="shared" si="2"/>
        <v>109.01193961827788</v>
      </c>
      <c r="K11" s="33">
        <f t="shared" si="0"/>
        <v>114.66906780945246</v>
      </c>
      <c r="L11" s="40">
        <v>6.563849710863862</v>
      </c>
      <c r="M11" s="41">
        <v>14.288402156619464</v>
      </c>
      <c r="N11" s="41">
        <v>59.58259584470751</v>
      </c>
      <c r="O11" s="41">
        <v>123.90739289899194</v>
      </c>
      <c r="P11" s="41">
        <v>3.2806012280139174</v>
      </c>
      <c r="Q11" s="41">
        <v>2.724857740537199</v>
      </c>
      <c r="R11" s="41">
        <v>3.749427703224398</v>
      </c>
      <c r="S11" s="68">
        <v>0</v>
      </c>
    </row>
    <row r="12" spans="1:19" ht="12.75">
      <c r="A12" s="62" t="s">
        <v>25</v>
      </c>
      <c r="B12" s="35"/>
      <c r="C12" s="19"/>
      <c r="D12" s="19"/>
      <c r="E12" s="37">
        <v>0.0075264</v>
      </c>
      <c r="F12" s="37">
        <v>29.785743999999998</v>
      </c>
      <c r="G12" s="37">
        <v>37.1196896</v>
      </c>
      <c r="H12" s="37"/>
      <c r="I12" s="20">
        <f t="shared" si="1"/>
        <v>22.30432</v>
      </c>
      <c r="J12" s="18">
        <f t="shared" si="2"/>
        <v>19.6546926495097</v>
      </c>
      <c r="K12" s="21">
        <f t="shared" si="0"/>
        <v>88.12056431000676</v>
      </c>
      <c r="L12" s="63">
        <v>42.02696123807206</v>
      </c>
      <c r="M12" s="22"/>
      <c r="N12" s="22"/>
      <c r="O12" s="22">
        <v>0</v>
      </c>
      <c r="P12" s="22"/>
      <c r="Q12" s="22"/>
      <c r="R12" s="22"/>
      <c r="S12" s="23"/>
    </row>
    <row r="13" spans="1:19" ht="12.75">
      <c r="A13" s="64" t="s">
        <v>26</v>
      </c>
      <c r="B13" s="7"/>
      <c r="C13" s="8"/>
      <c r="D13" s="8"/>
      <c r="E13" s="39">
        <v>13.925392000000002</v>
      </c>
      <c r="F13" s="39">
        <v>8.776384</v>
      </c>
      <c r="G13" s="39">
        <v>9.9670784</v>
      </c>
      <c r="H13" s="39"/>
      <c r="I13" s="26">
        <f t="shared" si="1"/>
        <v>10.889618133333334</v>
      </c>
      <c r="J13" s="25">
        <f t="shared" si="2"/>
        <v>2.6956224727695153</v>
      </c>
      <c r="K13" s="27">
        <f t="shared" si="0"/>
        <v>24.75405877197991</v>
      </c>
      <c r="L13" s="65">
        <v>0</v>
      </c>
      <c r="M13" s="28"/>
      <c r="N13" s="28"/>
      <c r="O13" s="28">
        <v>2.9180122546693776</v>
      </c>
      <c r="P13" s="28"/>
      <c r="Q13" s="28"/>
      <c r="R13" s="28"/>
      <c r="S13" s="29"/>
    </row>
    <row r="14" spans="1:19" ht="12.75">
      <c r="A14" s="64" t="s">
        <v>27</v>
      </c>
      <c r="B14" s="7"/>
      <c r="C14" s="8"/>
      <c r="D14" s="8"/>
      <c r="E14" s="39">
        <v>55.367456000000004</v>
      </c>
      <c r="F14" s="39">
        <v>48.984272</v>
      </c>
      <c r="G14" s="39">
        <v>16.859887999999998</v>
      </c>
      <c r="H14" s="39">
        <v>31.402</v>
      </c>
      <c r="I14" s="26">
        <f t="shared" si="1"/>
        <v>38.153404</v>
      </c>
      <c r="J14" s="25">
        <f t="shared" si="2"/>
        <v>17.441584097644334</v>
      </c>
      <c r="K14" s="27">
        <f t="shared" si="0"/>
        <v>45.71435905861593</v>
      </c>
      <c r="L14" s="38">
        <v>93.98157383573403</v>
      </c>
      <c r="M14" s="39">
        <v>72.88765918628133</v>
      </c>
      <c r="N14" s="39">
        <v>17.930961443033016</v>
      </c>
      <c r="O14" s="39">
        <v>130.8434388264694</v>
      </c>
      <c r="P14" s="39">
        <v>0.8646629692381222</v>
      </c>
      <c r="Q14" s="39">
        <v>198.26674678524168</v>
      </c>
      <c r="R14" s="39">
        <v>82.20671541105894</v>
      </c>
      <c r="S14" s="66">
        <v>19.03465689180506</v>
      </c>
    </row>
    <row r="15" spans="1:19" ht="12.75">
      <c r="A15" s="64" t="s">
        <v>28</v>
      </c>
      <c r="B15" s="7"/>
      <c r="C15" s="8"/>
      <c r="D15" s="8"/>
      <c r="E15" s="39">
        <v>0.00592</v>
      </c>
      <c r="F15" s="39">
        <v>63.580688</v>
      </c>
      <c r="G15" s="39">
        <v>8.438464</v>
      </c>
      <c r="H15" s="39">
        <v>22.6188</v>
      </c>
      <c r="I15" s="26">
        <f t="shared" si="1"/>
        <v>23.660968000000004</v>
      </c>
      <c r="J15" s="25">
        <f t="shared" si="2"/>
        <v>28.201395254673383</v>
      </c>
      <c r="K15" s="27">
        <f t="shared" si="0"/>
        <v>119.18952451426914</v>
      </c>
      <c r="L15" s="38">
        <v>124.65543399131622</v>
      </c>
      <c r="M15" s="39">
        <v>155.26869810604637</v>
      </c>
      <c r="N15" s="39">
        <v>95.45639353967621</v>
      </c>
      <c r="O15" s="39">
        <v>150.3727836889948</v>
      </c>
      <c r="P15" s="39">
        <v>90.06875894029201</v>
      </c>
      <c r="Q15" s="39">
        <v>301.47348201807387</v>
      </c>
      <c r="R15" s="39">
        <v>219.8428123800279</v>
      </c>
      <c r="S15" s="66">
        <v>78.44050894457413</v>
      </c>
    </row>
    <row r="16" spans="1:19" ht="12.75">
      <c r="A16" s="64" t="s">
        <v>29</v>
      </c>
      <c r="B16" s="7"/>
      <c r="C16" s="8"/>
      <c r="D16" s="8"/>
      <c r="E16" s="39"/>
      <c r="F16" s="39">
        <v>19.596352</v>
      </c>
      <c r="G16" s="39">
        <v>19.51728</v>
      </c>
      <c r="H16" s="39">
        <v>31.6712</v>
      </c>
      <c r="I16" s="26">
        <f t="shared" si="1"/>
        <v>23.594943999999998</v>
      </c>
      <c r="J16" s="25">
        <f t="shared" si="2"/>
        <v>6.994354604139552</v>
      </c>
      <c r="K16" s="27">
        <f t="shared" si="0"/>
        <v>29.64344651184403</v>
      </c>
      <c r="L16" s="38">
        <v>61.26692559002833</v>
      </c>
      <c r="M16" s="39">
        <v>61.29289532182206</v>
      </c>
      <c r="N16" s="39">
        <v>66.66888805737636</v>
      </c>
      <c r="O16" s="39">
        <v>52.707317202795345</v>
      </c>
      <c r="P16" s="39">
        <v>26.87267263878946</v>
      </c>
      <c r="Q16" s="39">
        <v>102.98687043397226</v>
      </c>
      <c r="R16" s="39">
        <v>55.350230230320456</v>
      </c>
      <c r="S16" s="66">
        <v>20.294939793359774</v>
      </c>
    </row>
    <row r="17" spans="1:19" ht="12.75">
      <c r="A17" s="64" t="s">
        <v>30</v>
      </c>
      <c r="B17" s="7"/>
      <c r="C17" s="8"/>
      <c r="D17" s="8"/>
      <c r="E17" s="39"/>
      <c r="F17" s="39">
        <v>13.730319999999999</v>
      </c>
      <c r="G17" s="39">
        <v>11.6253344</v>
      </c>
      <c r="H17" s="39">
        <v>7.1132</v>
      </c>
      <c r="I17" s="26">
        <f t="shared" si="1"/>
        <v>10.822951466666666</v>
      </c>
      <c r="J17" s="25">
        <f t="shared" si="2"/>
        <v>3.38074445239188</v>
      </c>
      <c r="K17" s="27">
        <f t="shared" si="0"/>
        <v>31.236806917264197</v>
      </c>
      <c r="L17" s="38">
        <v>122.39246041806861</v>
      </c>
      <c r="M17" s="39">
        <v>71.63678377155026</v>
      </c>
      <c r="N17" s="39">
        <v>59.03783898629749</v>
      </c>
      <c r="O17" s="39">
        <v>74.07772019240217</v>
      </c>
      <c r="P17" s="39">
        <v>49.3178671974951</v>
      </c>
      <c r="Q17" s="39">
        <v>2.764433404331984</v>
      </c>
      <c r="R17" s="39">
        <v>131.10464667750378</v>
      </c>
      <c r="S17" s="66">
        <v>47.59461509920166</v>
      </c>
    </row>
    <row r="18" spans="1:19" ht="12.75">
      <c r="A18" s="64" t="s">
        <v>31</v>
      </c>
      <c r="B18" s="7"/>
      <c r="C18" s="8"/>
      <c r="D18" s="8"/>
      <c r="E18" s="39"/>
      <c r="F18" s="39">
        <v>35.77059199999999</v>
      </c>
      <c r="G18" s="39">
        <v>12.6030304</v>
      </c>
      <c r="H18" s="39">
        <v>21.62592</v>
      </c>
      <c r="I18" s="26">
        <f t="shared" si="1"/>
        <v>23.333180799999997</v>
      </c>
      <c r="J18" s="25">
        <f t="shared" si="2"/>
        <v>11.677758012643567</v>
      </c>
      <c r="K18" s="27">
        <f t="shared" si="0"/>
        <v>50.04786150992139</v>
      </c>
      <c r="L18" s="38">
        <v>122.64350115874127</v>
      </c>
      <c r="M18" s="39">
        <v>101.76600094090294</v>
      </c>
      <c r="N18" s="39">
        <v>64.52325852377501</v>
      </c>
      <c r="O18" s="39">
        <v>94.94496790687081</v>
      </c>
      <c r="P18" s="39">
        <v>63.568046361633336</v>
      </c>
      <c r="Q18" s="39">
        <v>205.7648693090276</v>
      </c>
      <c r="R18" s="39">
        <v>161.48849611461816</v>
      </c>
      <c r="S18" s="66">
        <v>52.20122530736978</v>
      </c>
    </row>
    <row r="19" spans="1:19" ht="13.5" thickBot="1">
      <c r="A19" s="67" t="s">
        <v>32</v>
      </c>
      <c r="B19" s="13">
        <v>0</v>
      </c>
      <c r="C19" s="14">
        <v>0</v>
      </c>
      <c r="D19" s="14">
        <f>(B19+C19)/2</f>
        <v>0</v>
      </c>
      <c r="E19" s="41">
        <v>40.2244288</v>
      </c>
      <c r="F19" s="41">
        <v>28.110576000000002</v>
      </c>
      <c r="G19" s="41">
        <v>13.202912</v>
      </c>
      <c r="H19" s="41">
        <v>18.456</v>
      </c>
      <c r="I19" s="32">
        <f t="shared" si="1"/>
        <v>19.99878336</v>
      </c>
      <c r="J19" s="31">
        <f t="shared" si="2"/>
        <v>15.193693570168552</v>
      </c>
      <c r="K19" s="33">
        <f t="shared" si="0"/>
        <v>75.97308944581994</v>
      </c>
      <c r="L19" s="40">
        <v>65.15949983333215</v>
      </c>
      <c r="M19" s="41">
        <v>78.42859001704792</v>
      </c>
      <c r="N19" s="41">
        <v>51.52034277535041</v>
      </c>
      <c r="O19" s="41">
        <v>78.51384850644251</v>
      </c>
      <c r="P19" s="41">
        <v>49.04033885805644</v>
      </c>
      <c r="Q19" s="41">
        <v>68.91149102399994</v>
      </c>
      <c r="R19" s="41">
        <v>104.82713880042974</v>
      </c>
      <c r="S19" s="68">
        <v>37.86201917169602</v>
      </c>
    </row>
    <row r="20" spans="1:19" ht="12.75">
      <c r="A20" s="62" t="s">
        <v>33</v>
      </c>
      <c r="B20" s="35"/>
      <c r="C20" s="19"/>
      <c r="D20" s="19"/>
      <c r="E20" s="37">
        <v>0.0544896</v>
      </c>
      <c r="F20" s="37">
        <v>2.195424</v>
      </c>
      <c r="G20" s="37">
        <v>19.4731744</v>
      </c>
      <c r="H20" s="37"/>
      <c r="I20" s="20">
        <f t="shared" si="1"/>
        <v>7.2410293333333335</v>
      </c>
      <c r="J20" s="18">
        <f t="shared" si="2"/>
        <v>10.647296827141577</v>
      </c>
      <c r="K20" s="21">
        <f t="shared" si="0"/>
        <v>147.04120556628382</v>
      </c>
      <c r="L20" s="63">
        <v>0</v>
      </c>
      <c r="M20" s="22"/>
      <c r="N20" s="22"/>
      <c r="O20" s="22">
        <v>0</v>
      </c>
      <c r="P20" s="22"/>
      <c r="Q20" s="22"/>
      <c r="R20" s="22"/>
      <c r="S20" s="23"/>
    </row>
    <row r="21" spans="1:19" ht="12.75">
      <c r="A21" s="64" t="s">
        <v>34</v>
      </c>
      <c r="B21" s="7"/>
      <c r="C21" s="8"/>
      <c r="D21" s="8"/>
      <c r="E21" s="39">
        <v>5.8288544</v>
      </c>
      <c r="F21" s="39">
        <v>53.128816</v>
      </c>
      <c r="G21" s="39">
        <v>35.5625696</v>
      </c>
      <c r="H21" s="39"/>
      <c r="I21" s="26">
        <f t="shared" si="1"/>
        <v>31.50674666666667</v>
      </c>
      <c r="J21" s="25">
        <f t="shared" si="2"/>
        <v>23.90938867035883</v>
      </c>
      <c r="K21" s="27">
        <f t="shared" si="0"/>
        <v>75.88656779868151</v>
      </c>
      <c r="L21" s="65">
        <v>0</v>
      </c>
      <c r="M21" s="28"/>
      <c r="N21" s="28"/>
      <c r="O21" s="28">
        <v>0</v>
      </c>
      <c r="P21" s="28"/>
      <c r="Q21" s="28"/>
      <c r="R21" s="28"/>
      <c r="S21" s="29"/>
    </row>
    <row r="22" spans="1:19" ht="12.75">
      <c r="A22" s="64" t="s">
        <v>35</v>
      </c>
      <c r="B22" s="7"/>
      <c r="C22" s="8"/>
      <c r="D22" s="8"/>
      <c r="E22" s="39"/>
      <c r="F22" s="39">
        <v>0.22</v>
      </c>
      <c r="G22" s="39">
        <v>57.500300800000005</v>
      </c>
      <c r="H22" s="39">
        <v>9.2632</v>
      </c>
      <c r="I22" s="26">
        <f t="shared" si="1"/>
        <v>22.3278336</v>
      </c>
      <c r="J22" s="25">
        <f t="shared" si="2"/>
        <v>30.79402057642534</v>
      </c>
      <c r="K22" s="27">
        <f t="shared" si="0"/>
        <v>137.91763736731423</v>
      </c>
      <c r="L22" s="38">
        <v>86.63502526386486</v>
      </c>
      <c r="M22" s="39">
        <v>84.72120030695511</v>
      </c>
      <c r="N22" s="39">
        <v>48.42843940731748</v>
      </c>
      <c r="O22" s="39">
        <v>77.48014554863721</v>
      </c>
      <c r="P22" s="39">
        <v>51.00646495109268</v>
      </c>
      <c r="Q22" s="39">
        <v>249.207954915758</v>
      </c>
      <c r="R22" s="39">
        <v>122.689687942472</v>
      </c>
      <c r="S22" s="66">
        <v>110.37697746526395</v>
      </c>
    </row>
    <row r="23" spans="1:19" ht="12.75">
      <c r="A23" s="64" t="s">
        <v>36</v>
      </c>
      <c r="B23" s="7"/>
      <c r="C23" s="8"/>
      <c r="D23" s="8"/>
      <c r="E23" s="39">
        <v>11.8514912</v>
      </c>
      <c r="F23" s="39">
        <v>32.176496</v>
      </c>
      <c r="G23" s="39">
        <v>5.540496</v>
      </c>
      <c r="H23" s="39">
        <v>49.2596</v>
      </c>
      <c r="I23" s="26">
        <f t="shared" si="1"/>
        <v>24.7070208</v>
      </c>
      <c r="J23" s="25">
        <f t="shared" si="2"/>
        <v>19.926887358049502</v>
      </c>
      <c r="K23" s="27">
        <f t="shared" si="0"/>
        <v>80.65273235229358</v>
      </c>
      <c r="L23" s="38">
        <v>0</v>
      </c>
      <c r="M23" s="39">
        <v>86.7259193251429</v>
      </c>
      <c r="N23" s="39">
        <v>71.76466542773498</v>
      </c>
      <c r="O23" s="39">
        <v>78.27452536697854</v>
      </c>
      <c r="P23" s="39">
        <v>58.90124514208552</v>
      </c>
      <c r="Q23" s="39">
        <v>97.10768571245816</v>
      </c>
      <c r="R23" s="39">
        <v>99.53206156122015</v>
      </c>
      <c r="S23" s="66">
        <v>105.92071279980276</v>
      </c>
    </row>
    <row r="24" spans="1:19" ht="12.75">
      <c r="A24" s="64" t="s">
        <v>37</v>
      </c>
      <c r="B24" s="7"/>
      <c r="C24" s="8"/>
      <c r="D24" s="8"/>
      <c r="E24" s="39"/>
      <c r="F24" s="39">
        <v>70.662448</v>
      </c>
      <c r="G24" s="39">
        <v>71.3047488</v>
      </c>
      <c r="H24" s="39">
        <v>52.86448</v>
      </c>
      <c r="I24" s="26">
        <f t="shared" si="1"/>
        <v>64.94389226666668</v>
      </c>
      <c r="J24" s="25">
        <f t="shared" si="2"/>
        <v>10.466006311410785</v>
      </c>
      <c r="K24" s="27">
        <f t="shared" si="0"/>
        <v>16.115458969468946</v>
      </c>
      <c r="L24" s="38">
        <v>113.69909270011934</v>
      </c>
      <c r="M24" s="39">
        <v>107.51036133738705</v>
      </c>
      <c r="N24" s="39">
        <v>23.944809976679394</v>
      </c>
      <c r="O24" s="39">
        <v>94.4302789864573</v>
      </c>
      <c r="P24" s="39">
        <v>60.03154237907208</v>
      </c>
      <c r="Q24" s="39">
        <v>204.39731026011896</v>
      </c>
      <c r="R24" s="39">
        <v>131.63891813873337</v>
      </c>
      <c r="S24" s="66">
        <v>42.51532761661402</v>
      </c>
    </row>
    <row r="25" spans="1:19" ht="12.75">
      <c r="A25" s="64" t="s">
        <v>38</v>
      </c>
      <c r="B25" s="7"/>
      <c r="C25" s="8"/>
      <c r="D25" s="8"/>
      <c r="E25" s="39"/>
      <c r="F25" s="39">
        <v>39.59592</v>
      </c>
      <c r="G25" s="39">
        <v>44.0459968</v>
      </c>
      <c r="H25" s="39">
        <v>60.2092</v>
      </c>
      <c r="I25" s="26">
        <f t="shared" si="1"/>
        <v>47.95037226666667</v>
      </c>
      <c r="J25" s="25">
        <f t="shared" si="2"/>
        <v>10.84711661816777</v>
      </c>
      <c r="K25" s="27">
        <f t="shared" si="0"/>
        <v>22.621548291311775</v>
      </c>
      <c r="L25" s="38">
        <v>76.9771705623542</v>
      </c>
      <c r="M25" s="39">
        <v>67.03004190391901</v>
      </c>
      <c r="N25" s="39">
        <v>10.165578596242682</v>
      </c>
      <c r="O25" s="39">
        <v>69.64735870099949</v>
      </c>
      <c r="P25" s="39">
        <v>53.81995354545399</v>
      </c>
      <c r="Q25" s="39">
        <v>173.25272861894928</v>
      </c>
      <c r="R25" s="39">
        <v>77.47962223557079</v>
      </c>
      <c r="S25" s="66">
        <v>45.783065207721535</v>
      </c>
    </row>
    <row r="26" spans="1:19" ht="12.75">
      <c r="A26" s="64" t="s">
        <v>39</v>
      </c>
      <c r="B26" s="7">
        <v>368</v>
      </c>
      <c r="C26" s="8">
        <v>0</v>
      </c>
      <c r="D26" s="8">
        <f>(B26+C26)/2</f>
        <v>184</v>
      </c>
      <c r="E26" s="39"/>
      <c r="F26" s="39">
        <v>41.282624000000006</v>
      </c>
      <c r="G26" s="39">
        <v>56.3905696</v>
      </c>
      <c r="H26" s="39">
        <v>109.20644</v>
      </c>
      <c r="I26" s="26">
        <f t="shared" si="1"/>
        <v>97.7199084</v>
      </c>
      <c r="J26" s="25">
        <f t="shared" si="2"/>
        <v>64.47086145640749</v>
      </c>
      <c r="K26" s="27">
        <f t="shared" si="0"/>
        <v>65.97515543353445</v>
      </c>
      <c r="L26" s="38">
        <v>54.57106307587971</v>
      </c>
      <c r="M26" s="39">
        <v>38.28299157114345</v>
      </c>
      <c r="N26" s="39">
        <v>25.13229086694648</v>
      </c>
      <c r="O26" s="39">
        <v>37.84621526547719</v>
      </c>
      <c r="P26" s="39">
        <v>36.83630045105234</v>
      </c>
      <c r="Q26" s="39">
        <v>100.95751834049526</v>
      </c>
      <c r="R26" s="39">
        <v>43.4797297398737</v>
      </c>
      <c r="S26" s="66">
        <v>44.60877540066965</v>
      </c>
    </row>
    <row r="27" spans="1:19" ht="13.5" thickBot="1">
      <c r="A27" s="67" t="s">
        <v>40</v>
      </c>
      <c r="B27" s="31">
        <v>335.3275141772949</v>
      </c>
      <c r="C27" s="31">
        <v>228.64154409974583</v>
      </c>
      <c r="D27" s="31">
        <f>(B27+C27)/2</f>
        <v>281.9845291385204</v>
      </c>
      <c r="E27" s="41">
        <v>10.3822048</v>
      </c>
      <c r="F27" s="41">
        <v>39.205264</v>
      </c>
      <c r="G27" s="41">
        <v>40.421296000000005</v>
      </c>
      <c r="H27" s="41">
        <v>12.94048</v>
      </c>
      <c r="I27" s="32">
        <f t="shared" si="1"/>
        <v>76.98675478770407</v>
      </c>
      <c r="J27" s="31">
        <f t="shared" si="2"/>
        <v>115.46282161861834</v>
      </c>
      <c r="K27" s="33">
        <f t="shared" si="0"/>
        <v>149.9775148816371</v>
      </c>
      <c r="L27" s="40">
        <v>47.683313099033</v>
      </c>
      <c r="M27" s="41">
        <v>64.2613799421325</v>
      </c>
      <c r="N27" s="41">
        <v>39.20913464550638</v>
      </c>
      <c r="O27" s="41">
        <v>80.10260814312515</v>
      </c>
      <c r="P27" s="41">
        <v>37.56039711849685</v>
      </c>
      <c r="Q27" s="41">
        <v>36.682243041788034</v>
      </c>
      <c r="R27" s="41">
        <v>84.4090278129724</v>
      </c>
      <c r="S27" s="68">
        <v>34.742918651219235</v>
      </c>
    </row>
  </sheetData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&amp;L&amp;"Arial,Vet"&amp;12Bijlage 3-2&amp;C&amp;12VC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5" zoomScaleNormal="75" workbookViewId="0" topLeftCell="A1">
      <selection activeCell="A1" sqref="A1:O27"/>
    </sheetView>
  </sheetViews>
  <sheetFormatPr defaultColWidth="9.140625" defaultRowHeight="12.75"/>
  <cols>
    <col min="1" max="1" width="13.7109375" style="0" customWidth="1"/>
    <col min="2" max="2" width="7.421875" style="0" customWidth="1"/>
    <col min="3" max="3" width="7.28125" style="0" customWidth="1"/>
    <col min="4" max="4" width="9.7109375" style="0" customWidth="1"/>
    <col min="5" max="5" width="11.57421875" style="0" customWidth="1"/>
    <col min="6" max="6" width="9.7109375" style="0" customWidth="1"/>
    <col min="7" max="7" width="12.57421875" style="0" customWidth="1"/>
    <col min="8" max="8" width="7.7109375" style="0" customWidth="1"/>
    <col min="9" max="9" width="7.28125" style="0" customWidth="1"/>
    <col min="10" max="10" width="7.7109375" style="0" customWidth="1"/>
    <col min="11" max="11" width="7.28125" style="0" customWidth="1"/>
    <col min="12" max="12" width="8.57421875" style="0" customWidth="1"/>
    <col min="13" max="13" width="7.28125" style="0" customWidth="1"/>
    <col min="14" max="14" width="8.421875" style="0" customWidth="1"/>
    <col min="15" max="15" width="7.28125" style="0" customWidth="1"/>
  </cols>
  <sheetData>
    <row r="1" spans="1:15" ht="12.75">
      <c r="A1" s="1" t="s">
        <v>48</v>
      </c>
      <c r="B1" s="2" t="s">
        <v>46</v>
      </c>
      <c r="C1" s="3"/>
      <c r="D1" s="3"/>
      <c r="E1" s="2" t="s">
        <v>1</v>
      </c>
      <c r="F1" s="3"/>
      <c r="G1" s="4"/>
      <c r="H1" s="2" t="s">
        <v>47</v>
      </c>
      <c r="I1" s="3"/>
      <c r="J1" s="3"/>
      <c r="K1" s="3"/>
      <c r="L1" s="3"/>
      <c r="M1" s="3"/>
      <c r="N1" s="3"/>
      <c r="O1" s="4"/>
    </row>
    <row r="2" spans="1:15" ht="12.75">
      <c r="A2" s="5" t="s">
        <v>2</v>
      </c>
      <c r="B2" s="6">
        <v>35906</v>
      </c>
      <c r="C2" s="6">
        <v>35921</v>
      </c>
      <c r="D2" s="6">
        <v>35963</v>
      </c>
      <c r="E2" s="7" t="s">
        <v>3</v>
      </c>
      <c r="F2" s="8" t="s">
        <v>51</v>
      </c>
      <c r="G2" s="9" t="s">
        <v>50</v>
      </c>
      <c r="H2" s="10">
        <v>36427</v>
      </c>
      <c r="I2" s="6">
        <v>36440</v>
      </c>
      <c r="J2" s="6">
        <v>36454</v>
      </c>
      <c r="K2" s="6">
        <v>36467</v>
      </c>
      <c r="L2" s="6">
        <v>36481</v>
      </c>
      <c r="M2" s="6">
        <v>36496</v>
      </c>
      <c r="N2" s="6">
        <v>36509</v>
      </c>
      <c r="O2" s="9">
        <v>36530</v>
      </c>
    </row>
    <row r="3" spans="1:15" ht="13.5" thickBot="1">
      <c r="A3" s="11"/>
      <c r="B3" s="12"/>
      <c r="C3" s="12"/>
      <c r="D3" s="12"/>
      <c r="E3" s="13"/>
      <c r="F3" s="14" t="s">
        <v>7</v>
      </c>
      <c r="G3" s="15" t="s">
        <v>8</v>
      </c>
      <c r="H3" s="16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5" t="s">
        <v>16</v>
      </c>
    </row>
    <row r="4" spans="1:15" ht="12.75">
      <c r="A4" s="17" t="s">
        <v>17</v>
      </c>
      <c r="B4" s="18">
        <v>1191</v>
      </c>
      <c r="C4" s="19">
        <v>207</v>
      </c>
      <c r="D4" s="19"/>
      <c r="E4" s="20">
        <f>AVERAGE(B4:D4)</f>
        <v>699</v>
      </c>
      <c r="F4" s="18">
        <f>STDEV(B4:D4)</f>
        <v>695.7930726875628</v>
      </c>
      <c r="G4" s="21">
        <f aca="true" t="shared" si="0" ref="G4:G27">F4/E4*100</f>
        <v>99.54121211553117</v>
      </c>
      <c r="H4" s="18">
        <v>321.5379320169619</v>
      </c>
      <c r="I4" s="22"/>
      <c r="J4" s="22"/>
      <c r="K4" s="18">
        <v>231.21909414568827</v>
      </c>
      <c r="L4" s="22"/>
      <c r="M4" s="22"/>
      <c r="N4" s="22"/>
      <c r="O4" s="23"/>
    </row>
    <row r="5" spans="1:15" ht="12.75">
      <c r="A5" s="24" t="s">
        <v>18</v>
      </c>
      <c r="B5" s="25">
        <v>1320</v>
      </c>
      <c r="C5" s="8">
        <v>1246</v>
      </c>
      <c r="D5" s="8"/>
      <c r="E5" s="26">
        <f aca="true" t="shared" si="1" ref="E5:E27">AVERAGE(B5:D5)</f>
        <v>1283</v>
      </c>
      <c r="F5" s="25">
        <f aca="true" t="shared" si="2" ref="F5:F27">STDEV(B5:D5)</f>
        <v>52.32590180780452</v>
      </c>
      <c r="G5" s="27">
        <f t="shared" si="0"/>
        <v>4.078402323289518</v>
      </c>
      <c r="H5" s="25">
        <v>345.6955032321761</v>
      </c>
      <c r="I5" s="28"/>
      <c r="J5" s="28"/>
      <c r="K5" s="25">
        <v>165.72099932715656</v>
      </c>
      <c r="L5" s="28"/>
      <c r="M5" s="28"/>
      <c r="N5" s="28"/>
      <c r="O5" s="29"/>
    </row>
    <row r="6" spans="1:15" ht="12.75">
      <c r="A6" s="24" t="s">
        <v>19</v>
      </c>
      <c r="B6" s="25">
        <v>1214</v>
      </c>
      <c r="C6" s="8">
        <v>1280</v>
      </c>
      <c r="D6" s="8">
        <v>2003</v>
      </c>
      <c r="E6" s="26">
        <f t="shared" si="1"/>
        <v>1499</v>
      </c>
      <c r="F6" s="25">
        <f t="shared" si="2"/>
        <v>437.7225148424513</v>
      </c>
      <c r="G6" s="27">
        <f t="shared" si="0"/>
        <v>29.200968301697884</v>
      </c>
      <c r="H6" s="25">
        <v>1410.859833933891</v>
      </c>
      <c r="I6" s="25">
        <v>1409.1221696196724</v>
      </c>
      <c r="J6" s="25">
        <v>1261.5960666960052</v>
      </c>
      <c r="K6" s="25">
        <v>1331.9320128856375</v>
      </c>
      <c r="L6" s="25">
        <v>970.9777965085527</v>
      </c>
      <c r="M6" s="25">
        <v>4076.1868479466466</v>
      </c>
      <c r="N6" s="25">
        <v>3639.9796289296896</v>
      </c>
      <c r="O6" s="27">
        <v>1590.1412398141754</v>
      </c>
    </row>
    <row r="7" spans="1:15" ht="12.75">
      <c r="A7" s="24" t="s">
        <v>20</v>
      </c>
      <c r="B7" s="25">
        <v>1757</v>
      </c>
      <c r="C7" s="8">
        <v>2457</v>
      </c>
      <c r="D7" s="8">
        <v>2157</v>
      </c>
      <c r="E7" s="26">
        <f t="shared" si="1"/>
        <v>2123.6666666666665</v>
      </c>
      <c r="F7" s="25">
        <f t="shared" si="2"/>
        <v>351.1884584284242</v>
      </c>
      <c r="G7" s="27">
        <f t="shared" si="0"/>
        <v>16.536891779709194</v>
      </c>
      <c r="H7" s="25">
        <v>1190.609852196599</v>
      </c>
      <c r="I7" s="25">
        <v>991.8635693387705</v>
      </c>
      <c r="J7" s="25">
        <v>1595.4761018834772</v>
      </c>
      <c r="K7" s="25">
        <v>1403.6265302741988</v>
      </c>
      <c r="L7" s="25">
        <v>1458.2489313532792</v>
      </c>
      <c r="M7" s="25">
        <v>4854.019905217594</v>
      </c>
      <c r="N7" s="25">
        <v>3797.59283382926</v>
      </c>
      <c r="O7" s="27">
        <v>1585.1812076361489</v>
      </c>
    </row>
    <row r="8" spans="1:15" ht="12.75">
      <c r="A8" s="24" t="s">
        <v>21</v>
      </c>
      <c r="B8" s="25">
        <v>906</v>
      </c>
      <c r="C8" s="8">
        <v>1472</v>
      </c>
      <c r="D8" s="8">
        <v>1113</v>
      </c>
      <c r="E8" s="26">
        <f t="shared" si="1"/>
        <v>1163.6666666666667</v>
      </c>
      <c r="F8" s="25">
        <f t="shared" si="2"/>
        <v>286.3814472575576</v>
      </c>
      <c r="G8" s="27">
        <f t="shared" si="0"/>
        <v>24.610264731385644</v>
      </c>
      <c r="H8" s="25">
        <v>1706.4118983329593</v>
      </c>
      <c r="I8" s="25">
        <v>1537.7521731318416</v>
      </c>
      <c r="J8" s="25">
        <v>1735.114674247454</v>
      </c>
      <c r="K8" s="25">
        <v>1740.7734862569325</v>
      </c>
      <c r="L8" s="25">
        <v>357.8933600509102</v>
      </c>
      <c r="M8" s="25">
        <v>5465.481125025829</v>
      </c>
      <c r="N8" s="25">
        <v>4052.0431113547515</v>
      </c>
      <c r="O8" s="27">
        <v>1692.8458485714084</v>
      </c>
    </row>
    <row r="9" spans="1:15" ht="12.75">
      <c r="A9" s="24" t="s">
        <v>22</v>
      </c>
      <c r="B9" s="25">
        <v>964</v>
      </c>
      <c r="C9" s="8">
        <v>1326</v>
      </c>
      <c r="D9" s="8">
        <v>1045</v>
      </c>
      <c r="E9" s="26">
        <f t="shared" si="1"/>
        <v>1111.6666666666667</v>
      </c>
      <c r="F9" s="25">
        <f t="shared" si="2"/>
        <v>189.9850871340518</v>
      </c>
      <c r="G9" s="27">
        <f t="shared" si="0"/>
        <v>17.090112785671828</v>
      </c>
      <c r="H9" s="25">
        <v>1435.3898206398717</v>
      </c>
      <c r="I9" s="25">
        <v>2146.017075916011</v>
      </c>
      <c r="J9" s="25">
        <v>1381.1098761114192</v>
      </c>
      <c r="K9" s="25">
        <v>1719.4226519511362</v>
      </c>
      <c r="L9" s="25">
        <v>1776.113077558782</v>
      </c>
      <c r="M9" s="25">
        <v>5603.405735410111</v>
      </c>
      <c r="N9" s="25">
        <v>4597.208482736713</v>
      </c>
      <c r="O9" s="27">
        <v>1457.1903256491394</v>
      </c>
    </row>
    <row r="10" spans="1:15" ht="12.75">
      <c r="A10" s="24" t="s">
        <v>23</v>
      </c>
      <c r="B10" s="25">
        <v>1202</v>
      </c>
      <c r="C10" s="8">
        <v>96</v>
      </c>
      <c r="D10" s="8">
        <v>1887</v>
      </c>
      <c r="E10" s="26">
        <f t="shared" si="1"/>
        <v>1061.6666666666667</v>
      </c>
      <c r="F10" s="25">
        <f t="shared" si="2"/>
        <v>903.7092083924637</v>
      </c>
      <c r="G10" s="27">
        <f t="shared" si="0"/>
        <v>85.12174647338747</v>
      </c>
      <c r="H10" s="25">
        <v>1648.9231406941342</v>
      </c>
      <c r="I10" s="25">
        <v>1676.2956792654795</v>
      </c>
      <c r="J10" s="25">
        <v>1496.3980340935354</v>
      </c>
      <c r="K10" s="25">
        <v>1640.1779322793952</v>
      </c>
      <c r="L10" s="25">
        <v>1244.6928819623397</v>
      </c>
      <c r="M10" s="25">
        <v>4312.446969184601</v>
      </c>
      <c r="N10" s="25">
        <v>3909.5066857279567</v>
      </c>
      <c r="O10" s="27">
        <v>1821.601084650841</v>
      </c>
    </row>
    <row r="11" spans="1:15" ht="13.5" thickBot="1">
      <c r="A11" s="30" t="s">
        <v>24</v>
      </c>
      <c r="B11" s="31">
        <v>3338</v>
      </c>
      <c r="C11" s="14">
        <v>2047</v>
      </c>
      <c r="D11" s="14">
        <v>3543</v>
      </c>
      <c r="E11" s="32">
        <f t="shared" si="1"/>
        <v>2976</v>
      </c>
      <c r="F11" s="31">
        <f t="shared" si="2"/>
        <v>811.0406894848124</v>
      </c>
      <c r="G11" s="33">
        <f t="shared" si="0"/>
        <v>27.252711340215473</v>
      </c>
      <c r="H11" s="31">
        <v>546.6400261992197</v>
      </c>
      <c r="I11" s="31">
        <v>1465.9221233861947</v>
      </c>
      <c r="J11" s="31">
        <v>1265.3735429772867</v>
      </c>
      <c r="K11" s="31">
        <v>1434.6662507717147</v>
      </c>
      <c r="L11" s="31">
        <v>1692.985242406636</v>
      </c>
      <c r="M11" s="31">
        <v>1933.5396957690405</v>
      </c>
      <c r="N11" s="31">
        <v>4581.359385101244</v>
      </c>
      <c r="O11" s="33">
        <v>1963.847802829158</v>
      </c>
    </row>
    <row r="12" spans="1:15" ht="12.75">
      <c r="A12" s="17" t="s">
        <v>25</v>
      </c>
      <c r="B12" s="18">
        <v>2163</v>
      </c>
      <c r="C12" s="19">
        <v>1917</v>
      </c>
      <c r="D12" s="19"/>
      <c r="E12" s="20">
        <f t="shared" si="1"/>
        <v>2040</v>
      </c>
      <c r="F12" s="18">
        <f t="shared" si="2"/>
        <v>173.9482681718907</v>
      </c>
      <c r="G12" s="21">
        <f t="shared" si="0"/>
        <v>8.526875890778957</v>
      </c>
      <c r="H12" s="18">
        <v>435.77967952192506</v>
      </c>
      <c r="I12" s="22"/>
      <c r="J12" s="22"/>
      <c r="K12" s="18">
        <v>150.27134839862842</v>
      </c>
      <c r="L12" s="22"/>
      <c r="M12" s="18"/>
      <c r="N12" s="18"/>
      <c r="O12" s="21"/>
    </row>
    <row r="13" spans="1:15" ht="12.75">
      <c r="A13" s="24" t="s">
        <v>26</v>
      </c>
      <c r="B13" s="25">
        <v>2349</v>
      </c>
      <c r="C13" s="8">
        <v>4458</v>
      </c>
      <c r="D13" s="8"/>
      <c r="E13" s="26">
        <f t="shared" si="1"/>
        <v>3403.5</v>
      </c>
      <c r="F13" s="25">
        <f t="shared" si="2"/>
        <v>1491.2882015224288</v>
      </c>
      <c r="G13" s="27">
        <f t="shared" si="0"/>
        <v>43.816312664093694</v>
      </c>
      <c r="H13" s="25">
        <v>273.1939521038415</v>
      </c>
      <c r="I13" s="28"/>
      <c r="J13" s="28"/>
      <c r="K13" s="25">
        <v>123.70882224500075</v>
      </c>
      <c r="L13" s="28"/>
      <c r="M13" s="25"/>
      <c r="N13" s="25"/>
      <c r="O13" s="27"/>
    </row>
    <row r="14" spans="1:15" ht="12.75">
      <c r="A14" s="24" t="s">
        <v>27</v>
      </c>
      <c r="B14" s="25">
        <v>2350</v>
      </c>
      <c r="C14" s="8">
        <v>4293</v>
      </c>
      <c r="D14" s="8">
        <v>2646</v>
      </c>
      <c r="E14" s="26">
        <f t="shared" si="1"/>
        <v>3096.3333333333335</v>
      </c>
      <c r="F14" s="25">
        <f t="shared" si="2"/>
        <v>1046.8583157874489</v>
      </c>
      <c r="G14" s="27">
        <f t="shared" si="0"/>
        <v>33.80961295470284</v>
      </c>
      <c r="H14" s="25">
        <v>744.1141641062878</v>
      </c>
      <c r="I14" s="25">
        <v>1785.2189710339417</v>
      </c>
      <c r="J14" s="25">
        <v>1033.2162009665822</v>
      </c>
      <c r="K14" s="25">
        <v>1229.2931876655136</v>
      </c>
      <c r="L14" s="25">
        <v>1604.9351038227344</v>
      </c>
      <c r="M14" s="25">
        <v>3308.265377049469</v>
      </c>
      <c r="N14" s="25">
        <v>1939.818674187199</v>
      </c>
      <c r="O14" s="27">
        <v>566.2381814585472</v>
      </c>
    </row>
    <row r="15" spans="1:15" ht="12.75">
      <c r="A15" s="24" t="s">
        <v>28</v>
      </c>
      <c r="B15" s="25">
        <v>605</v>
      </c>
      <c r="C15" s="8">
        <v>3200</v>
      </c>
      <c r="D15" s="8">
        <v>752</v>
      </c>
      <c r="E15" s="26">
        <f t="shared" si="1"/>
        <v>1519</v>
      </c>
      <c r="F15" s="25">
        <f t="shared" si="2"/>
        <v>1457.642960398739</v>
      </c>
      <c r="G15" s="27">
        <f t="shared" si="0"/>
        <v>95.96069522045681</v>
      </c>
      <c r="H15" s="25">
        <v>1102.9018844806792</v>
      </c>
      <c r="I15" s="25">
        <v>1108.9280944352522</v>
      </c>
      <c r="J15" s="25">
        <v>1386.4540054751137</v>
      </c>
      <c r="K15" s="25">
        <v>1284.0348545770357</v>
      </c>
      <c r="L15" s="25">
        <v>1436.477741245594</v>
      </c>
      <c r="M15" s="25">
        <v>5300.970283565812</v>
      </c>
      <c r="N15" s="25">
        <v>4531.114501658817</v>
      </c>
      <c r="O15" s="27">
        <v>1614.8690837918725</v>
      </c>
    </row>
    <row r="16" spans="1:15" ht="12.75">
      <c r="A16" s="24" t="s">
        <v>29</v>
      </c>
      <c r="B16" s="25">
        <v>2092</v>
      </c>
      <c r="C16" s="8">
        <v>2738</v>
      </c>
      <c r="D16" s="8">
        <v>1878</v>
      </c>
      <c r="E16" s="26">
        <f t="shared" si="1"/>
        <v>2236</v>
      </c>
      <c r="F16" s="25">
        <f t="shared" si="2"/>
        <v>447.7186616615394</v>
      </c>
      <c r="G16" s="27">
        <f t="shared" si="0"/>
        <v>20.0231959598184</v>
      </c>
      <c r="H16" s="25">
        <v>787.789767535595</v>
      </c>
      <c r="I16" s="25">
        <v>1531.6781753488076</v>
      </c>
      <c r="J16" s="25">
        <v>1503.1389542371296</v>
      </c>
      <c r="K16" s="25">
        <v>2153.8023154962953</v>
      </c>
      <c r="L16" s="25">
        <v>1556.6999506455904</v>
      </c>
      <c r="M16" s="25">
        <v>6164.639145133743</v>
      </c>
      <c r="N16" s="25">
        <v>4903.962489795038</v>
      </c>
      <c r="O16" s="27">
        <v>2205.4083421574214</v>
      </c>
    </row>
    <row r="17" spans="1:15" ht="12.75">
      <c r="A17" s="24" t="s">
        <v>30</v>
      </c>
      <c r="B17" s="25">
        <v>1850</v>
      </c>
      <c r="C17" s="8">
        <v>2165</v>
      </c>
      <c r="D17" s="8">
        <v>2141</v>
      </c>
      <c r="E17" s="26">
        <f t="shared" si="1"/>
        <v>2052</v>
      </c>
      <c r="F17" s="25">
        <f t="shared" si="2"/>
        <v>175.34822496963008</v>
      </c>
      <c r="G17" s="27">
        <f t="shared" si="0"/>
        <v>8.545235134972225</v>
      </c>
      <c r="H17" s="25">
        <v>1119.017093737104</v>
      </c>
      <c r="I17" s="25">
        <v>2139.4017573864426</v>
      </c>
      <c r="J17" s="25">
        <v>1732.5458335802111</v>
      </c>
      <c r="K17" s="25">
        <v>1870.6769308329824</v>
      </c>
      <c r="L17" s="25">
        <v>1593.4351772168807</v>
      </c>
      <c r="M17" s="25">
        <v>2829.6178077454774</v>
      </c>
      <c r="N17" s="25">
        <v>3730.601999308079</v>
      </c>
      <c r="O17" s="27">
        <v>1882.449442789056</v>
      </c>
    </row>
    <row r="18" spans="1:15" ht="12.75">
      <c r="A18" s="24" t="s">
        <v>31</v>
      </c>
      <c r="B18" s="25">
        <v>2616</v>
      </c>
      <c r="C18" s="8">
        <v>2124</v>
      </c>
      <c r="D18" s="8">
        <v>2366</v>
      </c>
      <c r="E18" s="26">
        <f t="shared" si="1"/>
        <v>2368.6666666666665</v>
      </c>
      <c r="F18" s="25">
        <f t="shared" si="2"/>
        <v>246.01083986957556</v>
      </c>
      <c r="G18" s="27">
        <f t="shared" si="0"/>
        <v>10.386047278479127</v>
      </c>
      <c r="H18" s="25">
        <v>1434.0756553571887</v>
      </c>
      <c r="I18" s="25">
        <v>1454.1333604616625</v>
      </c>
      <c r="J18" s="25">
        <v>1221.5386158640292</v>
      </c>
      <c r="K18" s="25">
        <v>1750.674800648322</v>
      </c>
      <c r="L18" s="25">
        <v>1557.0248937815259</v>
      </c>
      <c r="M18" s="25">
        <v>4420.174835471192</v>
      </c>
      <c r="N18" s="25">
        <v>3476.3455546096357</v>
      </c>
      <c r="O18" s="27">
        <v>1874.04770930306</v>
      </c>
    </row>
    <row r="19" spans="1:15" ht="13.5" thickBot="1">
      <c r="A19" s="30" t="s">
        <v>32</v>
      </c>
      <c r="B19" s="31">
        <v>4321</v>
      </c>
      <c r="C19" s="14">
        <v>1808</v>
      </c>
      <c r="D19" s="14">
        <v>4628</v>
      </c>
      <c r="E19" s="32">
        <f t="shared" si="1"/>
        <v>3585.6666666666665</v>
      </c>
      <c r="F19" s="31">
        <f t="shared" si="2"/>
        <v>1547.1381106201643</v>
      </c>
      <c r="G19" s="33">
        <f t="shared" si="0"/>
        <v>43.14785099805237</v>
      </c>
      <c r="H19" s="31">
        <v>828.8823564437666</v>
      </c>
      <c r="I19" s="31">
        <v>2082.4831579768443</v>
      </c>
      <c r="J19" s="31">
        <v>1888.1083434882823</v>
      </c>
      <c r="K19" s="31">
        <v>1906.0876315745518</v>
      </c>
      <c r="L19" s="31">
        <v>1874.7832759469388</v>
      </c>
      <c r="M19" s="31">
        <v>2346.536186983365</v>
      </c>
      <c r="N19" s="31">
        <v>4363.399894819094</v>
      </c>
      <c r="O19" s="33">
        <v>686.7168604116252</v>
      </c>
    </row>
    <row r="20" spans="1:15" ht="12.75">
      <c r="A20" s="17" t="s">
        <v>33</v>
      </c>
      <c r="B20" s="18">
        <v>915</v>
      </c>
      <c r="C20" s="19">
        <v>880</v>
      </c>
      <c r="D20" s="19"/>
      <c r="E20" s="20">
        <f t="shared" si="1"/>
        <v>897.5</v>
      </c>
      <c r="F20" s="18">
        <f t="shared" si="2"/>
        <v>24.748737341529164</v>
      </c>
      <c r="G20" s="21">
        <f t="shared" si="0"/>
        <v>2.7575194809503247</v>
      </c>
      <c r="H20" s="18">
        <v>75.05984780716267</v>
      </c>
      <c r="I20" s="22"/>
      <c r="J20" s="22"/>
      <c r="K20" s="18">
        <v>292.88808065322263</v>
      </c>
      <c r="L20" s="22"/>
      <c r="M20" s="18"/>
      <c r="N20" s="18"/>
      <c r="O20" s="21"/>
    </row>
    <row r="21" spans="1:15" ht="12.75">
      <c r="A21" s="24" t="s">
        <v>34</v>
      </c>
      <c r="B21" s="25">
        <v>1800</v>
      </c>
      <c r="C21" s="8">
        <v>1708</v>
      </c>
      <c r="D21" s="8"/>
      <c r="E21" s="26">
        <f t="shared" si="1"/>
        <v>1754</v>
      </c>
      <c r="F21" s="25">
        <f t="shared" si="2"/>
        <v>65.05382386916237</v>
      </c>
      <c r="G21" s="27">
        <f t="shared" si="0"/>
        <v>3.7088839150035557</v>
      </c>
      <c r="H21" s="25">
        <v>135.5996111148124</v>
      </c>
      <c r="I21" s="28"/>
      <c r="J21" s="28"/>
      <c r="K21" s="25">
        <v>60.073974771030514</v>
      </c>
      <c r="L21" s="28"/>
      <c r="M21" s="25"/>
      <c r="N21" s="25"/>
      <c r="O21" s="27"/>
    </row>
    <row r="22" spans="1:15" ht="12.75">
      <c r="A22" s="24" t="s">
        <v>35</v>
      </c>
      <c r="B22" s="25">
        <v>2110</v>
      </c>
      <c r="C22" s="8">
        <v>2937</v>
      </c>
      <c r="D22" s="8">
        <v>2321</v>
      </c>
      <c r="E22" s="26">
        <f t="shared" si="1"/>
        <v>2456</v>
      </c>
      <c r="F22" s="25">
        <f t="shared" si="2"/>
        <v>429.71036757332257</v>
      </c>
      <c r="G22" s="27">
        <f t="shared" si="0"/>
        <v>17.49635047122649</v>
      </c>
      <c r="H22" s="25">
        <v>736.6057075413408</v>
      </c>
      <c r="I22" s="25">
        <v>1542.6636083983456</v>
      </c>
      <c r="J22" s="25">
        <v>1338.151699805751</v>
      </c>
      <c r="K22" s="25">
        <v>1227.451543188715</v>
      </c>
      <c r="L22" s="25">
        <v>1201.377781918226</v>
      </c>
      <c r="M22" s="25">
        <v>2471.9851943749472</v>
      </c>
      <c r="N22" s="25">
        <v>3323.6193473080752</v>
      </c>
      <c r="O22" s="27">
        <v>828.129177622694</v>
      </c>
    </row>
    <row r="23" spans="1:15" ht="12.75">
      <c r="A23" s="24" t="s">
        <v>36</v>
      </c>
      <c r="B23" s="25">
        <v>2501</v>
      </c>
      <c r="C23" s="8">
        <v>3273</v>
      </c>
      <c r="D23" s="8">
        <v>2722</v>
      </c>
      <c r="E23" s="26">
        <f t="shared" si="1"/>
        <v>2832</v>
      </c>
      <c r="F23" s="25">
        <f t="shared" si="2"/>
        <v>397.5814381985155</v>
      </c>
      <c r="G23" s="27">
        <f t="shared" si="0"/>
        <v>14.038892591755491</v>
      </c>
      <c r="H23" s="25">
        <v>0</v>
      </c>
      <c r="I23" s="25">
        <v>1479.8868803618655</v>
      </c>
      <c r="J23" s="25">
        <v>1822.3128339262198</v>
      </c>
      <c r="K23" s="25">
        <v>1267.233224174338</v>
      </c>
      <c r="L23" s="25">
        <v>1005.4838771625451</v>
      </c>
      <c r="M23" s="25">
        <v>2779.1881303124974</v>
      </c>
      <c r="N23" s="25">
        <v>3639.773744320649</v>
      </c>
      <c r="O23" s="27">
        <v>1193.8581798936782</v>
      </c>
    </row>
    <row r="24" spans="1:15" ht="12.75">
      <c r="A24" s="24" t="s">
        <v>37</v>
      </c>
      <c r="B24" s="25">
        <v>2388</v>
      </c>
      <c r="C24" s="8">
        <v>2984</v>
      </c>
      <c r="D24" s="8">
        <v>2554</v>
      </c>
      <c r="E24" s="26">
        <f t="shared" si="1"/>
        <v>2642</v>
      </c>
      <c r="F24" s="25">
        <f t="shared" si="2"/>
        <v>307.5906370486592</v>
      </c>
      <c r="G24" s="27">
        <f t="shared" si="0"/>
        <v>11.642340539313366</v>
      </c>
      <c r="H24" s="25">
        <v>840.3267174321475</v>
      </c>
      <c r="I24" s="25">
        <v>1454.8023900601193</v>
      </c>
      <c r="J24" s="25">
        <v>1800.8788246152064</v>
      </c>
      <c r="K24" s="25">
        <v>1625.695009683263</v>
      </c>
      <c r="L24" s="25">
        <v>1639.192751497452</v>
      </c>
      <c r="M24" s="25">
        <v>5061.030351559442</v>
      </c>
      <c r="N24" s="25">
        <v>5088.310564414919</v>
      </c>
      <c r="O24" s="27">
        <v>1693.2327278383834</v>
      </c>
    </row>
    <row r="25" spans="1:15" ht="12.75">
      <c r="A25" s="24" t="s">
        <v>38</v>
      </c>
      <c r="B25" s="25">
        <v>1462</v>
      </c>
      <c r="C25" s="8">
        <v>2954</v>
      </c>
      <c r="D25" s="8">
        <v>1744</v>
      </c>
      <c r="E25" s="26">
        <f t="shared" si="1"/>
        <v>2053.3333333333335</v>
      </c>
      <c r="F25" s="25">
        <f t="shared" si="2"/>
        <v>792.641995691203</v>
      </c>
      <c r="G25" s="27">
        <f t="shared" si="0"/>
        <v>38.60269459535079</v>
      </c>
      <c r="H25" s="25">
        <v>1328.2173760348587</v>
      </c>
      <c r="I25" s="25">
        <v>1800.2062227530666</v>
      </c>
      <c r="J25" s="25">
        <v>242.25108267929605</v>
      </c>
      <c r="K25" s="25">
        <v>1654.17839082882</v>
      </c>
      <c r="L25" s="25">
        <v>1568.9060209914483</v>
      </c>
      <c r="M25" s="25">
        <v>4024.4425219613045</v>
      </c>
      <c r="N25" s="25">
        <v>2503.251534124485</v>
      </c>
      <c r="O25" s="27">
        <v>1782.1079431839173</v>
      </c>
    </row>
    <row r="26" spans="1:15" ht="12.75">
      <c r="A26" s="24" t="s">
        <v>39</v>
      </c>
      <c r="B26" s="25">
        <v>2137</v>
      </c>
      <c r="C26" s="8">
        <v>1871</v>
      </c>
      <c r="D26" s="8">
        <v>1592</v>
      </c>
      <c r="E26" s="26">
        <f t="shared" si="1"/>
        <v>1866.6666666666667</v>
      </c>
      <c r="F26" s="25">
        <f t="shared" si="2"/>
        <v>272.5258397534682</v>
      </c>
      <c r="G26" s="27">
        <f t="shared" si="0"/>
        <v>14.599598558221508</v>
      </c>
      <c r="H26" s="25">
        <v>1646.485137514536</v>
      </c>
      <c r="I26" s="25">
        <v>374.27839214851286</v>
      </c>
      <c r="J26" s="25">
        <v>1204.671289224437</v>
      </c>
      <c r="K26" s="25">
        <v>1542.5869771598998</v>
      </c>
      <c r="L26" s="25">
        <v>1510.2861892567169</v>
      </c>
      <c r="M26" s="25">
        <v>4138.697432512069</v>
      </c>
      <c r="N26" s="25">
        <v>3134.834208284576</v>
      </c>
      <c r="O26" s="27">
        <v>1670.0932616055688</v>
      </c>
    </row>
    <row r="27" spans="1:15" ht="13.5" thickBot="1">
      <c r="A27" s="30" t="s">
        <v>40</v>
      </c>
      <c r="B27" s="31">
        <v>3315</v>
      </c>
      <c r="C27" s="14">
        <v>3024</v>
      </c>
      <c r="D27" s="14">
        <v>3712</v>
      </c>
      <c r="E27" s="32">
        <f t="shared" si="1"/>
        <v>3350.3333333333335</v>
      </c>
      <c r="F27" s="31">
        <f t="shared" si="2"/>
        <v>345.35826808306194</v>
      </c>
      <c r="G27" s="33">
        <f t="shared" si="0"/>
        <v>10.308176343141835</v>
      </c>
      <c r="H27" s="31">
        <v>627.080948276729</v>
      </c>
      <c r="I27" s="31">
        <v>2187.919586123792</v>
      </c>
      <c r="J27" s="31">
        <v>1254.5885934007745</v>
      </c>
      <c r="K27" s="31">
        <v>1806.0879566994784</v>
      </c>
      <c r="L27" s="31">
        <v>1677.2741067662262</v>
      </c>
      <c r="M27" s="31">
        <v>1835.0213995551483</v>
      </c>
      <c r="N27" s="31">
        <v>3948.401803478827</v>
      </c>
      <c r="O27" s="33">
        <v>1837.9515169740785</v>
      </c>
    </row>
  </sheetData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&amp;L&amp;"Arial,Vet"&amp;12Bijlage 3-5&amp;C&amp;12Methaan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workbookViewId="0" topLeftCell="A1">
      <selection activeCell="A1" sqref="A1:S27"/>
    </sheetView>
  </sheetViews>
  <sheetFormatPr defaultColWidth="9.140625" defaultRowHeight="12.75"/>
  <cols>
    <col min="1" max="1" width="13.8515625" style="0" customWidth="1"/>
    <col min="2" max="2" width="7.28125" style="0" customWidth="1"/>
    <col min="3" max="3" width="7.00390625" style="0" customWidth="1"/>
    <col min="4" max="4" width="8.7109375" style="0" customWidth="1"/>
    <col min="5" max="6" width="7.28125" style="0" customWidth="1"/>
    <col min="7" max="7" width="6.8515625" style="0" customWidth="1"/>
    <col min="8" max="8" width="7.00390625" style="0" customWidth="1"/>
    <col min="9" max="9" width="10.57421875" style="0" customWidth="1"/>
    <col min="10" max="10" width="9.28125" style="0" customWidth="1"/>
    <col min="11" max="11" width="12.421875" style="0" customWidth="1"/>
    <col min="12" max="12" width="8.28125" style="0" customWidth="1"/>
    <col min="13" max="13" width="7.00390625" style="0" customWidth="1"/>
    <col min="14" max="14" width="8.421875" style="0" customWidth="1"/>
    <col min="15" max="15" width="7.28125" style="0" customWidth="1"/>
    <col min="16" max="16" width="8.00390625" style="0" customWidth="1"/>
    <col min="17" max="17" width="7.28125" style="0" customWidth="1"/>
    <col min="18" max="18" width="7.7109375" style="0" customWidth="1"/>
    <col min="19" max="19" width="6.8515625" style="0" customWidth="1"/>
  </cols>
  <sheetData>
    <row r="1" spans="1:19" ht="12.75">
      <c r="A1" s="1" t="s">
        <v>48</v>
      </c>
      <c r="B1" s="3" t="s">
        <v>44</v>
      </c>
      <c r="C1" s="3"/>
      <c r="D1" s="3"/>
      <c r="E1" s="34"/>
      <c r="F1" s="3"/>
      <c r="G1" s="3"/>
      <c r="H1" s="3"/>
      <c r="I1" s="2" t="s">
        <v>1</v>
      </c>
      <c r="J1" s="3"/>
      <c r="K1" s="4"/>
      <c r="L1" s="2" t="s">
        <v>45</v>
      </c>
      <c r="M1" s="3"/>
      <c r="N1" s="3"/>
      <c r="O1" s="3"/>
      <c r="P1" s="3"/>
      <c r="Q1" s="3"/>
      <c r="R1" s="3"/>
      <c r="S1" s="4"/>
    </row>
    <row r="2" spans="1:19" ht="12.75">
      <c r="A2" s="5" t="s">
        <v>2</v>
      </c>
      <c r="B2" s="10">
        <v>35848</v>
      </c>
      <c r="C2" s="6">
        <v>35848</v>
      </c>
      <c r="D2" s="6">
        <v>35848</v>
      </c>
      <c r="E2" s="6">
        <v>35892</v>
      </c>
      <c r="F2" s="6">
        <v>35906</v>
      </c>
      <c r="G2" s="6">
        <v>35921</v>
      </c>
      <c r="H2" s="6">
        <v>35963</v>
      </c>
      <c r="I2" s="7" t="s">
        <v>3</v>
      </c>
      <c r="J2" s="8" t="s">
        <v>51</v>
      </c>
      <c r="K2" s="9" t="s">
        <v>50</v>
      </c>
      <c r="L2" s="10">
        <v>36427</v>
      </c>
      <c r="M2" s="6">
        <v>36440</v>
      </c>
      <c r="N2" s="6">
        <v>36454</v>
      </c>
      <c r="O2" s="6">
        <v>36467</v>
      </c>
      <c r="P2" s="6">
        <v>36481</v>
      </c>
      <c r="Q2" s="6">
        <v>36496</v>
      </c>
      <c r="R2" s="6">
        <v>36509</v>
      </c>
      <c r="S2" s="9">
        <v>36530</v>
      </c>
    </row>
    <row r="3" spans="1:19" ht="13.5" thickBot="1">
      <c r="A3" s="11"/>
      <c r="B3" s="16" t="s">
        <v>4</v>
      </c>
      <c r="C3" s="12" t="s">
        <v>5</v>
      </c>
      <c r="D3" s="12" t="s">
        <v>6</v>
      </c>
      <c r="E3" s="12"/>
      <c r="F3" s="12"/>
      <c r="G3" s="12"/>
      <c r="H3" s="12"/>
      <c r="I3" s="13"/>
      <c r="J3" s="14" t="s">
        <v>7</v>
      </c>
      <c r="K3" s="15" t="s">
        <v>8</v>
      </c>
      <c r="L3" s="16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5" t="s">
        <v>16</v>
      </c>
    </row>
    <row r="4" spans="1:19" ht="12.75">
      <c r="A4" s="17" t="s">
        <v>17</v>
      </c>
      <c r="B4" s="35"/>
      <c r="C4" s="19"/>
      <c r="D4" s="19"/>
      <c r="E4" s="19">
        <v>1.61</v>
      </c>
      <c r="F4" s="18">
        <v>11</v>
      </c>
      <c r="G4" s="18">
        <v>4</v>
      </c>
      <c r="H4" s="18"/>
      <c r="I4" s="20">
        <f>AVERAGE(D4:H4)</f>
        <v>5.536666666666666</v>
      </c>
      <c r="J4" s="18">
        <f>STDEV(D4:H4)</f>
        <v>4.879962431549381</v>
      </c>
      <c r="K4" s="21">
        <f aca="true" t="shared" si="0" ref="K4:K25">J4/I4*100</f>
        <v>88.13899635549755</v>
      </c>
      <c r="L4" s="36">
        <v>3.766407985554014</v>
      </c>
      <c r="M4" s="22"/>
      <c r="N4" s="22"/>
      <c r="O4" s="37">
        <v>0</v>
      </c>
      <c r="P4" s="22"/>
      <c r="Q4" s="22"/>
      <c r="R4" s="22"/>
      <c r="S4" s="23"/>
    </row>
    <row r="5" spans="1:19" ht="12.75">
      <c r="A5" s="24" t="s">
        <v>18</v>
      </c>
      <c r="B5" s="7"/>
      <c r="C5" s="8"/>
      <c r="D5" s="8"/>
      <c r="E5" s="8">
        <v>2</v>
      </c>
      <c r="F5" s="25">
        <v>0</v>
      </c>
      <c r="G5" s="25">
        <v>11</v>
      </c>
      <c r="H5" s="25"/>
      <c r="I5" s="26">
        <f aca="true" t="shared" si="1" ref="I5:I27">AVERAGE(D5:H5)</f>
        <v>4.333333333333333</v>
      </c>
      <c r="J5" s="25">
        <f aca="true" t="shared" si="2" ref="J5:J27">STDEV(D5:H5)</f>
        <v>5.859465277082315</v>
      </c>
      <c r="K5" s="27">
        <f t="shared" si="0"/>
        <v>135.21842947113035</v>
      </c>
      <c r="L5" s="38">
        <v>1.6805452900238882</v>
      </c>
      <c r="M5" s="28"/>
      <c r="N5" s="28"/>
      <c r="O5" s="39">
        <v>0</v>
      </c>
      <c r="P5" s="28"/>
      <c r="Q5" s="28"/>
      <c r="R5" s="28"/>
      <c r="S5" s="29"/>
    </row>
    <row r="6" spans="1:19" ht="12.75">
      <c r="A6" s="24" t="s">
        <v>19</v>
      </c>
      <c r="B6" s="7"/>
      <c r="C6" s="8"/>
      <c r="D6" s="8"/>
      <c r="E6" s="8">
        <v>1.45</v>
      </c>
      <c r="F6" s="25">
        <v>17</v>
      </c>
      <c r="G6" s="25">
        <v>20</v>
      </c>
      <c r="H6" s="8">
        <v>9</v>
      </c>
      <c r="I6" s="26">
        <f t="shared" si="1"/>
        <v>11.8625</v>
      </c>
      <c r="J6" s="25">
        <f t="shared" si="2"/>
        <v>8.35118504564871</v>
      </c>
      <c r="K6" s="27">
        <f t="shared" si="0"/>
        <v>70.39987393592169</v>
      </c>
      <c r="L6" s="38">
        <v>27.83393123820308</v>
      </c>
      <c r="M6" s="39">
        <v>21.812244289797658</v>
      </c>
      <c r="N6" s="39">
        <v>13.886785685102977</v>
      </c>
      <c r="O6" s="39">
        <v>20.67301834432678</v>
      </c>
      <c r="P6" s="39">
        <v>4.7324532417487815</v>
      </c>
      <c r="Q6" s="25">
        <v>60.9121020027178</v>
      </c>
      <c r="R6" s="25">
        <v>52.803205123753465</v>
      </c>
      <c r="S6" s="27">
        <v>19.392589462903498</v>
      </c>
    </row>
    <row r="7" spans="1:19" ht="12.75">
      <c r="A7" s="24" t="s">
        <v>20</v>
      </c>
      <c r="B7" s="7"/>
      <c r="C7" s="8"/>
      <c r="D7" s="8"/>
      <c r="E7" s="8">
        <v>1.09</v>
      </c>
      <c r="F7" s="25">
        <v>13</v>
      </c>
      <c r="G7" s="25">
        <v>16</v>
      </c>
      <c r="H7" s="8">
        <v>9</v>
      </c>
      <c r="I7" s="26">
        <f t="shared" si="1"/>
        <v>9.7725</v>
      </c>
      <c r="J7" s="25">
        <f t="shared" si="2"/>
        <v>6.4596458881273024</v>
      </c>
      <c r="K7" s="27">
        <f t="shared" si="0"/>
        <v>66.10023932593812</v>
      </c>
      <c r="L7" s="38">
        <v>5.332006541012398</v>
      </c>
      <c r="M7" s="39">
        <v>3.583774846314049</v>
      </c>
      <c r="N7" s="39">
        <v>9.750520667954618</v>
      </c>
      <c r="O7" s="39">
        <v>12.64674898107312</v>
      </c>
      <c r="P7" s="39">
        <v>2.7104335408331206</v>
      </c>
      <c r="Q7" s="25">
        <v>24.347057261007063</v>
      </c>
      <c r="R7" s="25">
        <v>20.864861284436365</v>
      </c>
      <c r="S7" s="27">
        <v>8.373133575069001</v>
      </c>
    </row>
    <row r="8" spans="1:19" ht="12.75">
      <c r="A8" s="24" t="s">
        <v>21</v>
      </c>
      <c r="B8" s="7"/>
      <c r="C8" s="8"/>
      <c r="D8" s="8"/>
      <c r="E8" s="8"/>
      <c r="F8" s="25">
        <v>12</v>
      </c>
      <c r="G8" s="25">
        <v>26</v>
      </c>
      <c r="H8" s="8">
        <v>7</v>
      </c>
      <c r="I8" s="26">
        <f t="shared" si="1"/>
        <v>15</v>
      </c>
      <c r="J8" s="25">
        <f t="shared" si="2"/>
        <v>9.848857801796104</v>
      </c>
      <c r="K8" s="27">
        <f t="shared" si="0"/>
        <v>65.65905201197403</v>
      </c>
      <c r="L8" s="38">
        <v>70.96498993283427</v>
      </c>
      <c r="M8" s="39">
        <v>63.365689090862574</v>
      </c>
      <c r="N8" s="39">
        <v>70.69484112305014</v>
      </c>
      <c r="O8" s="39">
        <v>99.73445893934962</v>
      </c>
      <c r="P8" s="39">
        <v>19.812165123558167</v>
      </c>
      <c r="Q8" s="25">
        <v>282.74388161201864</v>
      </c>
      <c r="R8" s="25">
        <v>218.77976647377298</v>
      </c>
      <c r="S8" s="27">
        <v>88.57186369761808</v>
      </c>
    </row>
    <row r="9" spans="1:19" ht="12.75">
      <c r="A9" s="24" t="s">
        <v>22</v>
      </c>
      <c r="B9" s="7"/>
      <c r="C9" s="8"/>
      <c r="D9" s="8"/>
      <c r="E9" s="8"/>
      <c r="F9" s="25">
        <v>14</v>
      </c>
      <c r="G9" s="25">
        <v>6</v>
      </c>
      <c r="H9" s="8">
        <v>18</v>
      </c>
      <c r="I9" s="26">
        <f t="shared" si="1"/>
        <v>12.666666666666666</v>
      </c>
      <c r="J9" s="25">
        <f t="shared" si="2"/>
        <v>6.110100926607787</v>
      </c>
      <c r="K9" s="27">
        <f t="shared" si="0"/>
        <v>48.237638894272</v>
      </c>
      <c r="L9" s="38">
        <v>57.35201236786241</v>
      </c>
      <c r="M9" s="39">
        <v>10.359224005354593</v>
      </c>
      <c r="N9" s="39">
        <v>35.048783343687774</v>
      </c>
      <c r="O9" s="39">
        <v>66.75240406372055</v>
      </c>
      <c r="P9" s="39">
        <v>59.904993013194776</v>
      </c>
      <c r="Q9" s="25">
        <v>205.11326494632462</v>
      </c>
      <c r="R9" s="25">
        <v>167.6923252448947</v>
      </c>
      <c r="S9" s="27">
        <v>48.41986387826798</v>
      </c>
    </row>
    <row r="10" spans="1:19" ht="12.75">
      <c r="A10" s="24" t="s">
        <v>23</v>
      </c>
      <c r="B10" s="7"/>
      <c r="C10" s="8">
        <v>6.3</v>
      </c>
      <c r="D10" s="8">
        <v>6.3</v>
      </c>
      <c r="E10" s="8"/>
      <c r="F10" s="25">
        <v>10</v>
      </c>
      <c r="G10" s="25">
        <v>9</v>
      </c>
      <c r="H10" s="8">
        <v>0</v>
      </c>
      <c r="I10" s="26">
        <f t="shared" si="1"/>
        <v>6.325</v>
      </c>
      <c r="J10" s="25">
        <f t="shared" si="2"/>
        <v>4.496943406359479</v>
      </c>
      <c r="K10" s="27">
        <f t="shared" si="0"/>
        <v>71.09791946813407</v>
      </c>
      <c r="L10" s="38">
        <v>27.344506465941596</v>
      </c>
      <c r="M10" s="39">
        <v>23.5312386617668</v>
      </c>
      <c r="N10" s="39">
        <v>30.067154821010366</v>
      </c>
      <c r="O10" s="39">
        <v>37.32931885106099</v>
      </c>
      <c r="P10" s="39">
        <v>20.81432905772558</v>
      </c>
      <c r="Q10" s="25">
        <v>69.779034696268</v>
      </c>
      <c r="R10" s="25">
        <v>56.04745932104065</v>
      </c>
      <c r="S10" s="27">
        <v>18.734047303251124</v>
      </c>
    </row>
    <row r="11" spans="1:19" ht="13.5" thickBot="1">
      <c r="A11" s="30" t="s">
        <v>24</v>
      </c>
      <c r="B11" s="13"/>
      <c r="C11" s="14">
        <v>16.2</v>
      </c>
      <c r="D11" s="14">
        <v>16.2</v>
      </c>
      <c r="E11" s="14">
        <v>1.09</v>
      </c>
      <c r="F11" s="31">
        <v>0</v>
      </c>
      <c r="G11" s="31">
        <v>8</v>
      </c>
      <c r="H11" s="14">
        <v>11</v>
      </c>
      <c r="I11" s="32">
        <f t="shared" si="1"/>
        <v>7.258</v>
      </c>
      <c r="J11" s="31">
        <f t="shared" si="2"/>
        <v>6.8050584126809675</v>
      </c>
      <c r="K11" s="33">
        <f t="shared" si="0"/>
        <v>93.7594159917466</v>
      </c>
      <c r="L11" s="40">
        <v>5.163391296231641</v>
      </c>
      <c r="M11" s="41">
        <v>8.108751177746338</v>
      </c>
      <c r="N11" s="41">
        <v>6.559475006951724</v>
      </c>
      <c r="O11" s="41">
        <v>9.332329712765247</v>
      </c>
      <c r="P11" s="41">
        <v>14.776263360960929</v>
      </c>
      <c r="Q11" s="31">
        <v>14.416092644230835</v>
      </c>
      <c r="R11" s="31">
        <v>33.34860837248175</v>
      </c>
      <c r="S11" s="33">
        <v>5.906311680607391</v>
      </c>
    </row>
    <row r="12" spans="1:19" ht="12.75">
      <c r="A12" s="17" t="s">
        <v>25</v>
      </c>
      <c r="B12" s="35"/>
      <c r="C12" s="19"/>
      <c r="D12" s="19"/>
      <c r="E12" s="19">
        <v>2.72</v>
      </c>
      <c r="F12" s="18">
        <v>12</v>
      </c>
      <c r="G12" s="18">
        <v>12</v>
      </c>
      <c r="H12" s="18"/>
      <c r="I12" s="20">
        <f t="shared" si="1"/>
        <v>8.906666666666666</v>
      </c>
      <c r="J12" s="18">
        <f t="shared" si="2"/>
        <v>5.357810498079729</v>
      </c>
      <c r="K12" s="21">
        <f t="shared" si="0"/>
        <v>60.15505798742211</v>
      </c>
      <c r="L12" s="36">
        <v>2.0390028769093456</v>
      </c>
      <c r="M12" s="22"/>
      <c r="N12" s="22"/>
      <c r="O12" s="37">
        <v>0</v>
      </c>
      <c r="P12" s="22"/>
      <c r="Q12" s="18"/>
      <c r="R12" s="18"/>
      <c r="S12" s="21"/>
    </row>
    <row r="13" spans="1:19" ht="12.75">
      <c r="A13" s="24" t="s">
        <v>26</v>
      </c>
      <c r="B13" s="7"/>
      <c r="C13" s="8"/>
      <c r="D13" s="8"/>
      <c r="E13" s="8">
        <v>1.96</v>
      </c>
      <c r="F13" s="25">
        <v>0</v>
      </c>
      <c r="G13" s="25">
        <v>6</v>
      </c>
      <c r="H13" s="25"/>
      <c r="I13" s="26">
        <f t="shared" si="1"/>
        <v>2.6533333333333333</v>
      </c>
      <c r="J13" s="25">
        <f t="shared" si="2"/>
        <v>3.0594988696408</v>
      </c>
      <c r="K13" s="27">
        <f t="shared" si="0"/>
        <v>115.30774634324624</v>
      </c>
      <c r="L13" s="38">
        <v>0.8374690661201024</v>
      </c>
      <c r="M13" s="28"/>
      <c r="N13" s="28"/>
      <c r="O13" s="39">
        <v>0</v>
      </c>
      <c r="P13" s="28"/>
      <c r="Q13" s="25"/>
      <c r="R13" s="25"/>
      <c r="S13" s="27"/>
    </row>
    <row r="14" spans="1:19" ht="12.75">
      <c r="A14" s="24" t="s">
        <v>27</v>
      </c>
      <c r="B14" s="7"/>
      <c r="C14" s="8"/>
      <c r="D14" s="8"/>
      <c r="E14" s="8">
        <v>1.06</v>
      </c>
      <c r="F14" s="25">
        <v>16</v>
      </c>
      <c r="G14" s="25">
        <v>0</v>
      </c>
      <c r="H14" s="8">
        <v>21</v>
      </c>
      <c r="I14" s="26">
        <f t="shared" si="1"/>
        <v>9.515</v>
      </c>
      <c r="J14" s="25">
        <f t="shared" si="2"/>
        <v>10.582732791360336</v>
      </c>
      <c r="K14" s="27">
        <f t="shared" si="0"/>
        <v>111.22157426547909</v>
      </c>
      <c r="L14" s="38">
        <v>1.9460842622083105</v>
      </c>
      <c r="M14" s="39">
        <v>3.6714868145016637</v>
      </c>
      <c r="N14" s="39">
        <v>3.7808774245818553</v>
      </c>
      <c r="O14" s="39">
        <v>3.326064525196522</v>
      </c>
      <c r="P14" s="39">
        <v>0.863540587742916</v>
      </c>
      <c r="Q14" s="25">
        <v>5.2327321565186455</v>
      </c>
      <c r="R14" s="25">
        <v>3.7176540212061457</v>
      </c>
      <c r="S14" s="27">
        <v>0.8578624158106469</v>
      </c>
    </row>
    <row r="15" spans="1:19" ht="12.75">
      <c r="A15" s="24" t="s">
        <v>28</v>
      </c>
      <c r="B15" s="7"/>
      <c r="C15" s="8"/>
      <c r="D15" s="8"/>
      <c r="E15" s="8">
        <v>2</v>
      </c>
      <c r="F15" s="25">
        <v>0</v>
      </c>
      <c r="G15" s="25">
        <v>9</v>
      </c>
      <c r="H15" s="8">
        <v>1</v>
      </c>
      <c r="I15" s="26">
        <f t="shared" si="1"/>
        <v>3</v>
      </c>
      <c r="J15" s="25">
        <f t="shared" si="2"/>
        <v>4.08248290463863</v>
      </c>
      <c r="K15" s="27">
        <f t="shared" si="0"/>
        <v>136.08276348795434</v>
      </c>
      <c r="L15" s="38">
        <v>2.2937280447966653</v>
      </c>
      <c r="M15" s="39">
        <v>2.9529695956496966</v>
      </c>
      <c r="N15" s="39">
        <v>2.9776890609280655</v>
      </c>
      <c r="O15" s="39">
        <v>2.38279871721593</v>
      </c>
      <c r="P15" s="39">
        <v>0.5956996793039825</v>
      </c>
      <c r="Q15" s="25">
        <v>5.433417916081351</v>
      </c>
      <c r="R15" s="25">
        <v>5.308734436749076</v>
      </c>
      <c r="S15" s="27">
        <v>0.6518108939659798</v>
      </c>
    </row>
    <row r="16" spans="1:19" ht="12.75">
      <c r="A16" s="24" t="s">
        <v>29</v>
      </c>
      <c r="B16" s="7"/>
      <c r="C16" s="8"/>
      <c r="D16" s="8"/>
      <c r="E16" s="8"/>
      <c r="F16" s="25">
        <v>21</v>
      </c>
      <c r="G16" s="25">
        <v>17</v>
      </c>
      <c r="H16" s="8">
        <v>17</v>
      </c>
      <c r="I16" s="26">
        <f t="shared" si="1"/>
        <v>18.333333333333332</v>
      </c>
      <c r="J16" s="25">
        <f t="shared" si="2"/>
        <v>2.309401076758499</v>
      </c>
      <c r="K16" s="27">
        <f t="shared" si="0"/>
        <v>12.596733145955449</v>
      </c>
      <c r="L16" s="38">
        <v>6.267600868346955</v>
      </c>
      <c r="M16" s="39">
        <v>7.5272088133243455</v>
      </c>
      <c r="N16" s="39">
        <v>6.083143992831174</v>
      </c>
      <c r="O16" s="39">
        <v>8.451769134185074</v>
      </c>
      <c r="P16" s="39">
        <v>6.139513800044616</v>
      </c>
      <c r="Q16" s="25">
        <v>19.685584073540667</v>
      </c>
      <c r="R16" s="25">
        <v>20.373081824121815</v>
      </c>
      <c r="S16" s="27">
        <v>10.418129486516483</v>
      </c>
    </row>
    <row r="17" spans="1:19" ht="12.75">
      <c r="A17" s="24" t="s">
        <v>30</v>
      </c>
      <c r="B17" s="7"/>
      <c r="C17" s="8"/>
      <c r="D17" s="8"/>
      <c r="E17" s="8"/>
      <c r="F17" s="25">
        <v>0</v>
      </c>
      <c r="G17" s="25">
        <v>12</v>
      </c>
      <c r="H17" s="8">
        <v>0</v>
      </c>
      <c r="I17" s="26">
        <f t="shared" si="1"/>
        <v>4</v>
      </c>
      <c r="J17" s="25">
        <f t="shared" si="2"/>
        <v>6.928203230275509</v>
      </c>
      <c r="K17" s="27">
        <f t="shared" si="0"/>
        <v>173.20508075688772</v>
      </c>
      <c r="L17" s="38">
        <v>3.351077798291199</v>
      </c>
      <c r="M17" s="39">
        <v>9.312287544886896</v>
      </c>
      <c r="N17" s="39">
        <v>13.485501614613401</v>
      </c>
      <c r="O17" s="39">
        <v>6.214088233581544</v>
      </c>
      <c r="P17" s="39">
        <v>2.2869492951324317</v>
      </c>
      <c r="Q17" s="25">
        <v>45.33610527784609</v>
      </c>
      <c r="R17" s="25">
        <v>6.7969882378626005</v>
      </c>
      <c r="S17" s="27">
        <v>0.9266709094938026</v>
      </c>
    </row>
    <row r="18" spans="1:19" ht="12.75">
      <c r="A18" s="24" t="s">
        <v>31</v>
      </c>
      <c r="B18" s="7"/>
      <c r="C18" s="8"/>
      <c r="D18" s="8"/>
      <c r="E18" s="8"/>
      <c r="F18" s="25">
        <v>0</v>
      </c>
      <c r="G18" s="25">
        <v>10</v>
      </c>
      <c r="H18" s="8">
        <v>9</v>
      </c>
      <c r="I18" s="26">
        <f t="shared" si="1"/>
        <v>6.333333333333333</v>
      </c>
      <c r="J18" s="25">
        <f t="shared" si="2"/>
        <v>5.507570547286102</v>
      </c>
      <c r="K18" s="27">
        <f t="shared" si="0"/>
        <v>86.96164022030688</v>
      </c>
      <c r="L18" s="38">
        <v>3.2942051979138416</v>
      </c>
      <c r="M18" s="39">
        <v>3.819675984499004</v>
      </c>
      <c r="N18" s="39">
        <v>2.6595148288397303</v>
      </c>
      <c r="O18" s="39">
        <v>3.5222423143206907</v>
      </c>
      <c r="P18" s="39">
        <v>1.8930260861490842</v>
      </c>
      <c r="Q18" s="25">
        <v>7.893805458442928</v>
      </c>
      <c r="R18" s="25">
        <v>6.242121917487498</v>
      </c>
      <c r="S18" s="27">
        <v>0.7823226564410957</v>
      </c>
    </row>
    <row r="19" spans="1:19" ht="13.5" thickBot="1">
      <c r="A19" s="30" t="s">
        <v>32</v>
      </c>
      <c r="B19" s="13"/>
      <c r="C19" s="14"/>
      <c r="D19" s="14"/>
      <c r="E19" s="14">
        <v>1.24</v>
      </c>
      <c r="F19" s="31">
        <v>0</v>
      </c>
      <c r="G19" s="31">
        <v>9</v>
      </c>
      <c r="H19" s="14">
        <v>0</v>
      </c>
      <c r="I19" s="32">
        <f t="shared" si="1"/>
        <v>2.56</v>
      </c>
      <c r="J19" s="31">
        <f t="shared" si="2"/>
        <v>4.332943572215083</v>
      </c>
      <c r="K19" s="33">
        <f t="shared" si="0"/>
        <v>169.25560828965166</v>
      </c>
      <c r="L19" s="40">
        <v>1.8932167745335842</v>
      </c>
      <c r="M19" s="41">
        <v>3.8180739394179515</v>
      </c>
      <c r="N19" s="41">
        <v>3.692185582108889</v>
      </c>
      <c r="O19" s="41">
        <v>4.00148942473818</v>
      </c>
      <c r="P19" s="41">
        <v>3.3880979128533655</v>
      </c>
      <c r="Q19" s="31">
        <v>3.786205097492416</v>
      </c>
      <c r="R19" s="31">
        <v>9.311521195551737</v>
      </c>
      <c r="S19" s="33">
        <v>1.6704757678405229</v>
      </c>
    </row>
    <row r="20" spans="1:19" ht="12.75">
      <c r="A20" s="17" t="s">
        <v>33</v>
      </c>
      <c r="B20" s="35"/>
      <c r="C20" s="19"/>
      <c r="D20" s="19"/>
      <c r="E20" s="19">
        <v>2.83</v>
      </c>
      <c r="F20" s="18">
        <v>0</v>
      </c>
      <c r="G20" s="18">
        <v>24</v>
      </c>
      <c r="H20" s="18"/>
      <c r="I20" s="20">
        <f t="shared" si="1"/>
        <v>8.943333333333333</v>
      </c>
      <c r="J20" s="18">
        <f t="shared" si="2"/>
        <v>13.116006760189375</v>
      </c>
      <c r="K20" s="21">
        <f t="shared" si="0"/>
        <v>146.6568031329412</v>
      </c>
      <c r="L20" s="36">
        <v>0.7309330682301228</v>
      </c>
      <c r="M20" s="22"/>
      <c r="N20" s="22"/>
      <c r="O20" s="37">
        <v>3.4102686903913706</v>
      </c>
      <c r="P20" s="22"/>
      <c r="Q20" s="18"/>
      <c r="R20" s="18"/>
      <c r="S20" s="21"/>
    </row>
    <row r="21" spans="1:19" ht="12.75">
      <c r="A21" s="24" t="s">
        <v>34</v>
      </c>
      <c r="B21" s="7"/>
      <c r="C21" s="8"/>
      <c r="D21" s="8"/>
      <c r="E21" s="8">
        <v>1.56</v>
      </c>
      <c r="F21" s="25">
        <v>16</v>
      </c>
      <c r="G21" s="25">
        <v>20</v>
      </c>
      <c r="H21" s="25"/>
      <c r="I21" s="26">
        <f t="shared" si="1"/>
        <v>12.520000000000001</v>
      </c>
      <c r="J21" s="25">
        <f t="shared" si="2"/>
        <v>9.70006185547288</v>
      </c>
      <c r="K21" s="27">
        <f t="shared" si="0"/>
        <v>77.4765323919559</v>
      </c>
      <c r="L21" s="38">
        <v>0.7557647669864339</v>
      </c>
      <c r="M21" s="28"/>
      <c r="N21" s="28"/>
      <c r="O21" s="39">
        <v>0</v>
      </c>
      <c r="P21" s="28"/>
      <c r="Q21" s="25"/>
      <c r="R21" s="25"/>
      <c r="S21" s="27"/>
    </row>
    <row r="22" spans="1:19" ht="12.75">
      <c r="A22" s="24" t="s">
        <v>35</v>
      </c>
      <c r="B22" s="7"/>
      <c r="C22" s="8"/>
      <c r="D22" s="8"/>
      <c r="E22" s="8"/>
      <c r="F22" s="25">
        <v>0</v>
      </c>
      <c r="G22" s="25">
        <v>7</v>
      </c>
      <c r="H22" s="8">
        <v>3</v>
      </c>
      <c r="I22" s="26">
        <f t="shared" si="1"/>
        <v>3.3333333333333335</v>
      </c>
      <c r="J22" s="25">
        <f t="shared" si="2"/>
        <v>3.511884584284246</v>
      </c>
      <c r="K22" s="27">
        <f t="shared" si="0"/>
        <v>105.35653752852738</v>
      </c>
      <c r="L22" s="38">
        <v>2.995824301567846</v>
      </c>
      <c r="M22" s="39">
        <v>5.148171867961644</v>
      </c>
      <c r="N22" s="39">
        <v>4.78377748946848</v>
      </c>
      <c r="O22" s="39">
        <v>4.585543847153514</v>
      </c>
      <c r="P22" s="39">
        <v>0.7049859362589987</v>
      </c>
      <c r="Q22" s="25">
        <v>5.330094554722334</v>
      </c>
      <c r="R22" s="25">
        <v>7.723918008516083</v>
      </c>
      <c r="S22" s="27">
        <v>0.8657155591114418</v>
      </c>
    </row>
    <row r="23" spans="1:19" ht="12.75">
      <c r="A23" s="24" t="s">
        <v>36</v>
      </c>
      <c r="B23" s="7"/>
      <c r="C23" s="8"/>
      <c r="D23" s="8"/>
      <c r="E23" s="8">
        <v>1.96</v>
      </c>
      <c r="F23" s="25">
        <v>15</v>
      </c>
      <c r="G23" s="25">
        <v>20</v>
      </c>
      <c r="H23" s="8">
        <v>18</v>
      </c>
      <c r="I23" s="26">
        <f t="shared" si="1"/>
        <v>13.74</v>
      </c>
      <c r="J23" s="25">
        <f t="shared" si="2"/>
        <v>8.117700823919705</v>
      </c>
      <c r="K23" s="27">
        <f t="shared" si="0"/>
        <v>59.080792022705275</v>
      </c>
      <c r="L23" s="38">
        <v>0</v>
      </c>
      <c r="M23" s="39">
        <v>6.908819412038147</v>
      </c>
      <c r="N23" s="39">
        <v>10.522077675201965</v>
      </c>
      <c r="O23" s="39">
        <v>6.0420967472261085</v>
      </c>
      <c r="P23" s="39">
        <v>2.670123036218565</v>
      </c>
      <c r="Q23" s="25">
        <v>787.7333333333333</v>
      </c>
      <c r="R23" s="25">
        <v>13.531386362594256</v>
      </c>
      <c r="S23" s="27">
        <v>0.9924877295385601</v>
      </c>
    </row>
    <row r="24" spans="1:19" ht="12.75">
      <c r="A24" s="24" t="s">
        <v>37</v>
      </c>
      <c r="B24" s="7"/>
      <c r="C24" s="8"/>
      <c r="D24" s="8"/>
      <c r="E24" s="8"/>
      <c r="F24" s="25">
        <v>0</v>
      </c>
      <c r="G24" s="25">
        <v>16</v>
      </c>
      <c r="H24" s="8">
        <v>0</v>
      </c>
      <c r="I24" s="26">
        <f t="shared" si="1"/>
        <v>5.333333333333333</v>
      </c>
      <c r="J24" s="25">
        <f t="shared" si="2"/>
        <v>9.237604307034013</v>
      </c>
      <c r="K24" s="27">
        <f t="shared" si="0"/>
        <v>173.20508075688775</v>
      </c>
      <c r="L24" s="38">
        <v>4.670361922537788</v>
      </c>
      <c r="M24" s="39">
        <v>6.286024386779057</v>
      </c>
      <c r="N24" s="39">
        <v>9.436687994588736</v>
      </c>
      <c r="O24" s="39">
        <v>5.2959045173611194</v>
      </c>
      <c r="P24" s="39">
        <v>4.477153379189931</v>
      </c>
      <c r="Q24" s="25">
        <v>13.02569798825061</v>
      </c>
      <c r="R24" s="25">
        <v>13.152865202230938</v>
      </c>
      <c r="S24" s="27">
        <v>0.8567405381962476</v>
      </c>
    </row>
    <row r="25" spans="1:19" ht="12.75">
      <c r="A25" s="24" t="s">
        <v>38</v>
      </c>
      <c r="B25" s="7"/>
      <c r="C25" s="8"/>
      <c r="D25" s="8"/>
      <c r="E25" s="8"/>
      <c r="F25" s="25">
        <v>0</v>
      </c>
      <c r="G25" s="25">
        <v>5</v>
      </c>
      <c r="H25" s="8">
        <v>2</v>
      </c>
      <c r="I25" s="26">
        <f t="shared" si="1"/>
        <v>2.3333333333333335</v>
      </c>
      <c r="J25" s="25">
        <f t="shared" si="2"/>
        <v>2.5166114784235836</v>
      </c>
      <c r="K25" s="27">
        <f t="shared" si="0"/>
        <v>107.854777646725</v>
      </c>
      <c r="L25" s="38">
        <v>10.705265742861892</v>
      </c>
      <c r="M25" s="39">
        <v>15.637962547422</v>
      </c>
      <c r="N25" s="39">
        <v>1.1846253085550105</v>
      </c>
      <c r="O25" s="39">
        <v>11.95340830170277</v>
      </c>
      <c r="P25" s="39">
        <v>7.438855732120446</v>
      </c>
      <c r="Q25" s="25">
        <v>16.92118741025737</v>
      </c>
      <c r="R25" s="25">
        <v>15.073785579035341</v>
      </c>
      <c r="S25" s="27">
        <v>2.697367744220661</v>
      </c>
    </row>
    <row r="26" spans="1:19" ht="12.75">
      <c r="A26" s="24" t="s">
        <v>39</v>
      </c>
      <c r="B26" s="7"/>
      <c r="C26" s="8"/>
      <c r="D26" s="8"/>
      <c r="E26" s="28"/>
      <c r="F26" s="25">
        <v>0</v>
      </c>
      <c r="G26" s="8">
        <v>0</v>
      </c>
      <c r="H26" s="8">
        <v>0</v>
      </c>
      <c r="I26" s="26">
        <f t="shared" si="1"/>
        <v>0</v>
      </c>
      <c r="J26" s="25">
        <f t="shared" si="2"/>
        <v>0</v>
      </c>
      <c r="K26" s="27"/>
      <c r="L26" s="38">
        <v>10.219846083303038</v>
      </c>
      <c r="M26" s="39">
        <v>2.2028119864469455</v>
      </c>
      <c r="N26" s="39">
        <v>5.175758219838515</v>
      </c>
      <c r="O26" s="39">
        <v>5.932810490271092</v>
      </c>
      <c r="P26" s="39">
        <v>6.358310261202508</v>
      </c>
      <c r="Q26" s="25">
        <v>14.923271259363313</v>
      </c>
      <c r="R26" s="25">
        <v>11.508632865219669</v>
      </c>
      <c r="S26" s="27">
        <v>1.5440775566182046</v>
      </c>
    </row>
    <row r="27" spans="1:19" ht="13.5" thickBot="1">
      <c r="A27" s="30" t="s">
        <v>40</v>
      </c>
      <c r="B27" s="31"/>
      <c r="C27" s="31"/>
      <c r="D27" s="31"/>
      <c r="E27" s="14">
        <v>1.24</v>
      </c>
      <c r="F27" s="31">
        <v>14</v>
      </c>
      <c r="G27" s="31">
        <v>37</v>
      </c>
      <c r="H27" s="14">
        <v>5</v>
      </c>
      <c r="I27" s="32">
        <f t="shared" si="1"/>
        <v>14.31</v>
      </c>
      <c r="J27" s="31">
        <f t="shared" si="2"/>
        <v>16.04611271720766</v>
      </c>
      <c r="K27" s="33">
        <f>J27/I27*100</f>
        <v>112.13216434107377</v>
      </c>
      <c r="L27" s="40">
        <v>3.0623091724315175</v>
      </c>
      <c r="M27" s="41">
        <v>8.734750293167535</v>
      </c>
      <c r="N27" s="41">
        <v>5.057915911657649</v>
      </c>
      <c r="O27" s="41">
        <v>12.217666054175966</v>
      </c>
      <c r="P27" s="41">
        <v>6.45841468099532</v>
      </c>
      <c r="Q27" s="31">
        <v>0</v>
      </c>
      <c r="R27" s="31">
        <v>13.885566923406655</v>
      </c>
      <c r="S27" s="33">
        <v>2.5971466773343255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&amp;L&amp;"Arial,Vet"&amp;12Bijlage 3-4&amp;C&amp;12Ethaan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75" zoomScaleNormal="75" workbookViewId="0" topLeftCell="A1">
      <selection activeCell="A1" sqref="A1:T27"/>
    </sheetView>
  </sheetViews>
  <sheetFormatPr defaultColWidth="9.140625" defaultRowHeight="12.75"/>
  <cols>
    <col min="1" max="1" width="13.421875" style="0" customWidth="1"/>
    <col min="2" max="2" width="7.28125" style="0" customWidth="1"/>
    <col min="3" max="3" width="7.00390625" style="0" customWidth="1"/>
    <col min="4" max="4" width="8.7109375" style="0" customWidth="1"/>
    <col min="5" max="5" width="7.28125" style="0" customWidth="1"/>
    <col min="6" max="6" width="7.421875" style="0" customWidth="1"/>
    <col min="7" max="7" width="6.421875" style="0" customWidth="1"/>
    <col min="8" max="8" width="7.00390625" style="0" customWidth="1"/>
    <col min="9" max="9" width="7.28125" style="0" customWidth="1"/>
    <col min="10" max="11" width="10.57421875" style="0" customWidth="1"/>
    <col min="12" max="12" width="12.8515625" style="0" customWidth="1"/>
    <col min="13" max="13" width="7.421875" style="0" customWidth="1"/>
    <col min="14" max="14" width="7.28125" style="0" customWidth="1"/>
    <col min="15" max="15" width="8.00390625" style="0" customWidth="1"/>
    <col min="16" max="16" width="7.421875" style="0" customWidth="1"/>
    <col min="17" max="17" width="8.28125" style="0" customWidth="1"/>
    <col min="18" max="18" width="6.8515625" style="0" customWidth="1"/>
    <col min="19" max="19" width="8.28125" style="0" customWidth="1"/>
    <col min="20" max="20" width="6.00390625" style="0" customWidth="1"/>
  </cols>
  <sheetData>
    <row r="1" spans="1:20" ht="12.75">
      <c r="A1" s="42" t="s">
        <v>48</v>
      </c>
      <c r="B1" s="2" t="s">
        <v>42</v>
      </c>
      <c r="C1" s="3"/>
      <c r="D1" s="3"/>
      <c r="E1" s="3"/>
      <c r="F1" s="3"/>
      <c r="G1" s="3"/>
      <c r="H1" s="3"/>
      <c r="I1" s="3"/>
      <c r="J1" s="2" t="s">
        <v>1</v>
      </c>
      <c r="K1" s="3"/>
      <c r="L1" s="43"/>
      <c r="M1" s="42" t="s">
        <v>43</v>
      </c>
      <c r="N1" s="3"/>
      <c r="O1" s="3"/>
      <c r="P1" s="3"/>
      <c r="Q1" s="3"/>
      <c r="R1" s="3"/>
      <c r="S1" s="3"/>
      <c r="T1" s="4"/>
    </row>
    <row r="2" spans="1:20" ht="12.75">
      <c r="A2" s="44" t="s">
        <v>2</v>
      </c>
      <c r="B2" s="10">
        <v>35848</v>
      </c>
      <c r="C2" s="6">
        <v>35848</v>
      </c>
      <c r="D2" s="6">
        <v>35848</v>
      </c>
      <c r="E2" s="6">
        <v>35892</v>
      </c>
      <c r="F2" s="6">
        <v>35906</v>
      </c>
      <c r="G2" s="6">
        <v>35921</v>
      </c>
      <c r="H2" s="6">
        <v>35963</v>
      </c>
      <c r="I2" s="6">
        <v>36496</v>
      </c>
      <c r="J2" s="7" t="s">
        <v>3</v>
      </c>
      <c r="K2" s="8" t="s">
        <v>51</v>
      </c>
      <c r="L2" s="45" t="s">
        <v>50</v>
      </c>
      <c r="M2" s="46">
        <v>36427</v>
      </c>
      <c r="N2" s="6">
        <v>36440</v>
      </c>
      <c r="O2" s="6">
        <v>36454</v>
      </c>
      <c r="P2" s="6">
        <v>36467</v>
      </c>
      <c r="Q2" s="6">
        <v>36481</v>
      </c>
      <c r="R2" s="6">
        <v>36496</v>
      </c>
      <c r="S2" s="6">
        <v>36509</v>
      </c>
      <c r="T2" s="9">
        <v>36530</v>
      </c>
    </row>
    <row r="3" spans="1:20" ht="13.5" thickBot="1">
      <c r="A3" s="47"/>
      <c r="B3" s="16" t="s">
        <v>4</v>
      </c>
      <c r="C3" s="12" t="s">
        <v>5</v>
      </c>
      <c r="D3" s="12" t="s">
        <v>6</v>
      </c>
      <c r="E3" s="12"/>
      <c r="F3" s="12"/>
      <c r="G3" s="12"/>
      <c r="H3" s="12"/>
      <c r="I3" s="12"/>
      <c r="J3" s="13"/>
      <c r="K3" s="14" t="s">
        <v>7</v>
      </c>
      <c r="L3" s="48" t="s">
        <v>8</v>
      </c>
      <c r="M3" s="49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15</v>
      </c>
      <c r="T3" s="15" t="s">
        <v>16</v>
      </c>
    </row>
    <row r="4" spans="1:20" ht="12.75">
      <c r="A4" s="50" t="s">
        <v>17</v>
      </c>
      <c r="B4" s="35"/>
      <c r="C4" s="19"/>
      <c r="D4" s="19"/>
      <c r="E4" s="19">
        <v>480</v>
      </c>
      <c r="F4" s="18">
        <v>964</v>
      </c>
      <c r="G4" s="19">
        <v>2657</v>
      </c>
      <c r="H4" s="19"/>
      <c r="I4" s="19"/>
      <c r="J4" s="20">
        <f>AVERAGE(D4:H4)</f>
        <v>1367</v>
      </c>
      <c r="K4" s="18">
        <f>STDEV(D4:H4)</f>
        <v>1143.0831115890044</v>
      </c>
      <c r="L4" s="51">
        <f aca="true" t="shared" si="0" ref="L4:L27">K4/J4*100</f>
        <v>83.61983259612322</v>
      </c>
      <c r="M4" s="52">
        <v>98.72543123193029</v>
      </c>
      <c r="N4" s="22"/>
      <c r="O4" s="22"/>
      <c r="P4" s="18">
        <v>56.84872472560555</v>
      </c>
      <c r="Q4" s="22"/>
      <c r="R4" s="22"/>
      <c r="S4" s="22"/>
      <c r="T4" s="23"/>
    </row>
    <row r="5" spans="1:20" ht="12.75">
      <c r="A5" s="53" t="s">
        <v>18</v>
      </c>
      <c r="B5" s="7"/>
      <c r="C5" s="8"/>
      <c r="D5" s="8"/>
      <c r="E5" s="8">
        <v>722</v>
      </c>
      <c r="F5" s="25">
        <v>1127</v>
      </c>
      <c r="G5" s="8">
        <v>2785</v>
      </c>
      <c r="H5" s="8"/>
      <c r="I5" s="8"/>
      <c r="J5" s="26">
        <f aca="true" t="shared" si="1" ref="J5:J27">AVERAGE(D5:H5)</f>
        <v>1544.6666666666667</v>
      </c>
      <c r="K5" s="25">
        <f aca="true" t="shared" si="2" ref="K5:K27">STDEV(D5:H5)</f>
        <v>1093.0811192831634</v>
      </c>
      <c r="L5" s="54">
        <f t="shared" si="0"/>
        <v>70.76485450689448</v>
      </c>
      <c r="M5" s="55">
        <v>60.79972727315288</v>
      </c>
      <c r="N5" s="28"/>
      <c r="O5" s="28"/>
      <c r="P5" s="25">
        <v>42.00485452288054</v>
      </c>
      <c r="Q5" s="28"/>
      <c r="R5" s="28"/>
      <c r="S5" s="28"/>
      <c r="T5" s="29"/>
    </row>
    <row r="6" spans="1:20" ht="12.75">
      <c r="A6" s="53" t="s">
        <v>19</v>
      </c>
      <c r="B6" s="7"/>
      <c r="C6" s="8"/>
      <c r="D6" s="8"/>
      <c r="E6" s="8">
        <v>1862</v>
      </c>
      <c r="F6" s="25">
        <v>2103</v>
      </c>
      <c r="G6" s="8">
        <v>2098</v>
      </c>
      <c r="H6" s="8">
        <v>1805</v>
      </c>
      <c r="I6" s="25">
        <v>79.35759571742207</v>
      </c>
      <c r="J6" s="26">
        <f t="shared" si="1"/>
        <v>1967</v>
      </c>
      <c r="K6" s="25">
        <f t="shared" si="2"/>
        <v>155.91236854934462</v>
      </c>
      <c r="L6" s="54">
        <f t="shared" si="0"/>
        <v>7.926404095035314</v>
      </c>
      <c r="M6" s="55">
        <v>32.65515308915224</v>
      </c>
      <c r="N6" s="25">
        <v>183.80190388998406</v>
      </c>
      <c r="O6" s="25">
        <v>278.1653105556682</v>
      </c>
      <c r="P6" s="25">
        <v>202.46701471315563</v>
      </c>
      <c r="Q6" s="25">
        <v>105.40331233601755</v>
      </c>
      <c r="R6" s="25">
        <v>79.35759571742207</v>
      </c>
      <c r="S6" s="25">
        <v>84.62545482205238</v>
      </c>
      <c r="T6" s="27">
        <v>29.15489837456069</v>
      </c>
    </row>
    <row r="7" spans="1:20" ht="12.75">
      <c r="A7" s="53" t="s">
        <v>20</v>
      </c>
      <c r="B7" s="7"/>
      <c r="C7" s="8"/>
      <c r="D7" s="8"/>
      <c r="E7" s="8">
        <v>1459</v>
      </c>
      <c r="F7" s="25">
        <v>1498</v>
      </c>
      <c r="G7" s="8">
        <v>3045</v>
      </c>
      <c r="H7" s="8">
        <v>1774</v>
      </c>
      <c r="I7" s="25">
        <v>354.00178894895186</v>
      </c>
      <c r="J7" s="26">
        <f t="shared" si="1"/>
        <v>1944</v>
      </c>
      <c r="K7" s="25">
        <f t="shared" si="2"/>
        <v>747.2710351672946</v>
      </c>
      <c r="L7" s="54">
        <f t="shared" si="0"/>
        <v>38.439868064161246</v>
      </c>
      <c r="M7" s="55">
        <v>990.2296789021835</v>
      </c>
      <c r="N7" s="25">
        <v>492.38056572408266</v>
      </c>
      <c r="O7" s="25">
        <v>244.44068381068087</v>
      </c>
      <c r="P7" s="25">
        <v>133.21242164509403</v>
      </c>
      <c r="Q7" s="25">
        <v>119.5270132251867</v>
      </c>
      <c r="R7" s="25">
        <v>354.00178894895186</v>
      </c>
      <c r="S7" s="25">
        <v>330.87375098132486</v>
      </c>
      <c r="T7" s="27">
        <v>161.6551623629159</v>
      </c>
    </row>
    <row r="8" spans="1:20" ht="12.75">
      <c r="A8" s="53" t="s">
        <v>21</v>
      </c>
      <c r="B8" s="7"/>
      <c r="C8" s="8"/>
      <c r="D8" s="8"/>
      <c r="E8" s="8"/>
      <c r="F8" s="25">
        <v>935</v>
      </c>
      <c r="G8" s="8">
        <v>1995</v>
      </c>
      <c r="H8" s="8">
        <v>1162</v>
      </c>
      <c r="I8" s="25">
        <v>398.2533441800847</v>
      </c>
      <c r="J8" s="26">
        <f t="shared" si="1"/>
        <v>1364</v>
      </c>
      <c r="K8" s="25">
        <f t="shared" si="2"/>
        <v>558.1245380737171</v>
      </c>
      <c r="L8" s="54">
        <f t="shared" si="0"/>
        <v>40.918221266401545</v>
      </c>
      <c r="M8" s="55">
        <v>54.68990729953357</v>
      </c>
      <c r="N8" s="25">
        <v>334.02811833203356</v>
      </c>
      <c r="O8" s="25">
        <v>30.51462164563858</v>
      </c>
      <c r="P8" s="25">
        <v>162.2755952818459</v>
      </c>
      <c r="Q8" s="25">
        <v>21.706708472985376</v>
      </c>
      <c r="R8" s="25">
        <v>398.2533441800847</v>
      </c>
      <c r="S8" s="25">
        <v>297.6503146756703</v>
      </c>
      <c r="T8" s="27">
        <v>74.38752281378811</v>
      </c>
    </row>
    <row r="9" spans="1:20" ht="12.75">
      <c r="A9" s="53" t="s">
        <v>22</v>
      </c>
      <c r="B9" s="7"/>
      <c r="C9" s="8"/>
      <c r="D9" s="8"/>
      <c r="E9" s="8"/>
      <c r="F9" s="25">
        <v>906</v>
      </c>
      <c r="G9" s="8">
        <v>1582</v>
      </c>
      <c r="H9" s="8">
        <v>497</v>
      </c>
      <c r="I9" s="25">
        <v>199.1512329430748</v>
      </c>
      <c r="J9" s="26">
        <f t="shared" si="1"/>
        <v>995</v>
      </c>
      <c r="K9" s="25">
        <f t="shared" si="2"/>
        <v>547.9479902326498</v>
      </c>
      <c r="L9" s="54">
        <f t="shared" si="0"/>
        <v>55.07014977212561</v>
      </c>
      <c r="M9" s="55">
        <v>53.68071575370964</v>
      </c>
      <c r="N9" s="25">
        <v>369.27298794043537</v>
      </c>
      <c r="O9" s="25">
        <v>95.99676835217089</v>
      </c>
      <c r="P9" s="25">
        <v>39.47042831937402</v>
      </c>
      <c r="Q9" s="25">
        <v>32.77825017933247</v>
      </c>
      <c r="R9" s="25">
        <v>199.1512329430748</v>
      </c>
      <c r="S9" s="25">
        <v>211.81220472437536</v>
      </c>
      <c r="T9" s="27">
        <v>49.41096788414571</v>
      </c>
    </row>
    <row r="10" spans="1:20" ht="12.75">
      <c r="A10" s="53" t="s">
        <v>23</v>
      </c>
      <c r="B10" s="7">
        <v>665</v>
      </c>
      <c r="C10" s="8"/>
      <c r="D10" s="8">
        <v>665</v>
      </c>
      <c r="E10" s="8"/>
      <c r="F10" s="25">
        <v>1597</v>
      </c>
      <c r="G10" s="8">
        <v>2352</v>
      </c>
      <c r="H10" s="8">
        <v>1189</v>
      </c>
      <c r="I10" s="25">
        <v>235.89663639080956</v>
      </c>
      <c r="J10" s="26">
        <f t="shared" si="1"/>
        <v>1450.75</v>
      </c>
      <c r="K10" s="25">
        <f t="shared" si="2"/>
        <v>711.7014238194741</v>
      </c>
      <c r="L10" s="54">
        <f t="shared" si="0"/>
        <v>49.0574822553489</v>
      </c>
      <c r="M10" s="55">
        <v>151.13148240750797</v>
      </c>
      <c r="N10" s="25">
        <v>197.9783608267583</v>
      </c>
      <c r="O10" s="25">
        <v>99.41455051704973</v>
      </c>
      <c r="P10" s="25">
        <v>80.81017402014974</v>
      </c>
      <c r="Q10" s="25">
        <v>27.283158345962285</v>
      </c>
      <c r="R10" s="25">
        <v>235.89663639080956</v>
      </c>
      <c r="S10" s="25">
        <v>331.52357788806387</v>
      </c>
      <c r="T10" s="27">
        <v>236.51499677833596</v>
      </c>
    </row>
    <row r="11" spans="1:20" ht="13.5" thickBot="1">
      <c r="A11" s="56" t="s">
        <v>24</v>
      </c>
      <c r="B11" s="13">
        <v>885</v>
      </c>
      <c r="C11" s="14">
        <v>1376</v>
      </c>
      <c r="D11" s="14">
        <f>(B11+C11)/2</f>
        <v>1130.5</v>
      </c>
      <c r="E11" s="14">
        <v>517</v>
      </c>
      <c r="F11" s="31">
        <v>1771</v>
      </c>
      <c r="G11" s="14">
        <v>1988</v>
      </c>
      <c r="H11" s="14">
        <v>1542</v>
      </c>
      <c r="I11" s="31">
        <v>147.81845827739517</v>
      </c>
      <c r="J11" s="32">
        <f t="shared" si="1"/>
        <v>1389.7</v>
      </c>
      <c r="K11" s="31">
        <f t="shared" si="2"/>
        <v>582.0948805821953</v>
      </c>
      <c r="L11" s="57">
        <f t="shared" si="0"/>
        <v>41.886369761977065</v>
      </c>
      <c r="M11" s="58">
        <v>79.62467118381015</v>
      </c>
      <c r="N11" s="31">
        <v>340.80482232373276</v>
      </c>
      <c r="O11" s="31">
        <v>323.6647238294815</v>
      </c>
      <c r="P11" s="31">
        <v>382.86271640545874</v>
      </c>
      <c r="Q11" s="31">
        <v>138.80366388890852</v>
      </c>
      <c r="R11" s="31">
        <v>147.81845827739517</v>
      </c>
      <c r="S11" s="31">
        <v>351.57292772376337</v>
      </c>
      <c r="T11" s="33">
        <v>729.8759122655098</v>
      </c>
    </row>
    <row r="12" spans="1:20" ht="12.75">
      <c r="A12" s="50" t="s">
        <v>25</v>
      </c>
      <c r="B12" s="35"/>
      <c r="C12" s="19"/>
      <c r="D12" s="19"/>
      <c r="E12" s="19">
        <v>294</v>
      </c>
      <c r="F12" s="18">
        <v>859</v>
      </c>
      <c r="G12" s="19">
        <v>1081</v>
      </c>
      <c r="H12" s="19"/>
      <c r="I12" s="19"/>
      <c r="J12" s="20">
        <f t="shared" si="1"/>
        <v>744.6666666666666</v>
      </c>
      <c r="K12" s="18">
        <f t="shared" si="2"/>
        <v>405.76635313112564</v>
      </c>
      <c r="L12" s="51">
        <f t="shared" si="0"/>
        <v>54.4896624616552</v>
      </c>
      <c r="M12" s="52">
        <v>476.6501803699953</v>
      </c>
      <c r="N12" s="22"/>
      <c r="O12" s="22"/>
      <c r="P12" s="18">
        <v>69.12639252080253</v>
      </c>
      <c r="Q12" s="22"/>
      <c r="R12" s="22"/>
      <c r="S12" s="22"/>
      <c r="T12" s="23"/>
    </row>
    <row r="13" spans="1:20" ht="12.75">
      <c r="A13" s="53" t="s">
        <v>26</v>
      </c>
      <c r="B13" s="7"/>
      <c r="C13" s="8"/>
      <c r="D13" s="8"/>
      <c r="E13" s="8">
        <v>447</v>
      </c>
      <c r="F13" s="25">
        <v>374</v>
      </c>
      <c r="G13" s="8">
        <v>639</v>
      </c>
      <c r="H13" s="8"/>
      <c r="I13" s="8"/>
      <c r="J13" s="26">
        <f t="shared" si="1"/>
        <v>486.6666666666667</v>
      </c>
      <c r="K13" s="25">
        <f t="shared" si="2"/>
        <v>136.88072666863408</v>
      </c>
      <c r="L13" s="54">
        <f t="shared" si="0"/>
        <v>28.12617671273303</v>
      </c>
      <c r="M13" s="55">
        <v>223.7775127846908</v>
      </c>
      <c r="N13" s="28"/>
      <c r="O13" s="28"/>
      <c r="P13" s="25">
        <v>59.49929843346646</v>
      </c>
      <c r="Q13" s="28"/>
      <c r="R13" s="28"/>
      <c r="S13" s="28"/>
      <c r="T13" s="29"/>
    </row>
    <row r="14" spans="1:20" ht="12.75">
      <c r="A14" s="53" t="s">
        <v>27</v>
      </c>
      <c r="B14" s="7"/>
      <c r="C14" s="8"/>
      <c r="D14" s="8"/>
      <c r="E14" s="8">
        <v>1357</v>
      </c>
      <c r="F14" s="25">
        <v>1373</v>
      </c>
      <c r="G14" s="8">
        <v>716</v>
      </c>
      <c r="H14" s="8">
        <v>1711</v>
      </c>
      <c r="I14" s="25">
        <v>2564.4874392894512</v>
      </c>
      <c r="J14" s="26">
        <f t="shared" si="1"/>
        <v>1289.25</v>
      </c>
      <c r="K14" s="25">
        <f t="shared" si="2"/>
        <v>415.568987453748</v>
      </c>
      <c r="L14" s="54">
        <f t="shared" si="0"/>
        <v>32.23339053354648</v>
      </c>
      <c r="M14" s="55">
        <v>1114.1036315249241</v>
      </c>
      <c r="N14" s="25">
        <v>1281.7476350477534</v>
      </c>
      <c r="O14" s="25">
        <v>515.2140994154801</v>
      </c>
      <c r="P14" s="25">
        <v>1192.2870041329538</v>
      </c>
      <c r="Q14" s="25">
        <v>1140.0488422511894</v>
      </c>
      <c r="R14" s="25">
        <v>2564.4874392894512</v>
      </c>
      <c r="S14" s="25">
        <v>1913.2004934075046</v>
      </c>
      <c r="T14" s="27">
        <v>672.0714291438559</v>
      </c>
    </row>
    <row r="15" spans="1:20" ht="12.75">
      <c r="A15" s="53" t="s">
        <v>28</v>
      </c>
      <c r="B15" s="7"/>
      <c r="C15" s="8"/>
      <c r="D15" s="8"/>
      <c r="E15" s="8">
        <v>1833</v>
      </c>
      <c r="F15" s="25">
        <v>755</v>
      </c>
      <c r="G15" s="8">
        <v>551</v>
      </c>
      <c r="H15" s="8">
        <v>1003</v>
      </c>
      <c r="I15" s="25">
        <v>3502.638046657427</v>
      </c>
      <c r="J15" s="26">
        <f t="shared" si="1"/>
        <v>1035.5</v>
      </c>
      <c r="K15" s="25">
        <f t="shared" si="2"/>
        <v>562.874467947043</v>
      </c>
      <c r="L15" s="54">
        <f t="shared" si="0"/>
        <v>54.35774678387667</v>
      </c>
      <c r="M15" s="55">
        <v>1088.4576560290468</v>
      </c>
      <c r="N15" s="25">
        <v>1462.0841061820433</v>
      </c>
      <c r="O15" s="25">
        <v>1437.6855507635576</v>
      </c>
      <c r="P15" s="25">
        <v>1668.7722791662586</v>
      </c>
      <c r="Q15" s="25">
        <v>1302.4093566989548</v>
      </c>
      <c r="R15" s="25">
        <v>3502.638046657427</v>
      </c>
      <c r="S15" s="25">
        <v>3414.974739820537</v>
      </c>
      <c r="T15" s="27">
        <v>1723.2218237733275</v>
      </c>
    </row>
    <row r="16" spans="1:20" ht="12.75">
      <c r="A16" s="53" t="s">
        <v>29</v>
      </c>
      <c r="B16" s="7"/>
      <c r="C16" s="8"/>
      <c r="D16" s="8"/>
      <c r="E16" s="8"/>
      <c r="F16" s="25">
        <v>476</v>
      </c>
      <c r="G16" s="8">
        <v>470</v>
      </c>
      <c r="H16" s="8">
        <v>634</v>
      </c>
      <c r="I16" s="25">
        <v>3262.5051069893516</v>
      </c>
      <c r="J16" s="26">
        <f t="shared" si="1"/>
        <v>526.6666666666666</v>
      </c>
      <c r="K16" s="25">
        <f t="shared" si="2"/>
        <v>93.00179209742849</v>
      </c>
      <c r="L16" s="54">
        <f t="shared" si="0"/>
        <v>17.658568119764904</v>
      </c>
      <c r="M16" s="55">
        <v>1002.1631596068044</v>
      </c>
      <c r="N16" s="25">
        <v>1171.6812352779305</v>
      </c>
      <c r="O16" s="25">
        <v>1709.549043146935</v>
      </c>
      <c r="P16" s="25">
        <v>1348.843978422106</v>
      </c>
      <c r="Q16" s="25">
        <v>949.1050844205138</v>
      </c>
      <c r="R16" s="25">
        <v>3262.5051069893516</v>
      </c>
      <c r="S16" s="25">
        <v>2922.2562120830235</v>
      </c>
      <c r="T16" s="27">
        <v>1276.1209001383488</v>
      </c>
    </row>
    <row r="17" spans="1:20" ht="12.75">
      <c r="A17" s="53" t="s">
        <v>30</v>
      </c>
      <c r="B17" s="7"/>
      <c r="C17" s="8"/>
      <c r="D17" s="8"/>
      <c r="E17" s="8"/>
      <c r="F17" s="25">
        <v>305</v>
      </c>
      <c r="G17" s="8">
        <v>364</v>
      </c>
      <c r="H17" s="8">
        <v>836</v>
      </c>
      <c r="I17" s="25">
        <v>144.38230616398278</v>
      </c>
      <c r="J17" s="26">
        <f t="shared" si="1"/>
        <v>501.6666666666667</v>
      </c>
      <c r="K17" s="25">
        <f t="shared" si="2"/>
        <v>291.04008887665856</v>
      </c>
      <c r="L17" s="54">
        <f t="shared" si="0"/>
        <v>58.014635656476784</v>
      </c>
      <c r="M17" s="55">
        <v>1494.2684017222412</v>
      </c>
      <c r="N17" s="25">
        <v>1378.7516780646254</v>
      </c>
      <c r="O17" s="25">
        <v>1637.1455111487955</v>
      </c>
      <c r="P17" s="25">
        <v>1513.083123966245</v>
      </c>
      <c r="Q17" s="25">
        <v>1197.7232004157668</v>
      </c>
      <c r="R17" s="25">
        <v>144.38230616398278</v>
      </c>
      <c r="S17" s="25">
        <v>3244.728967671671</v>
      </c>
      <c r="T17" s="27">
        <v>1740.7487692333814</v>
      </c>
    </row>
    <row r="18" spans="1:20" ht="12.75">
      <c r="A18" s="53" t="s">
        <v>31</v>
      </c>
      <c r="B18" s="7"/>
      <c r="C18" s="8"/>
      <c r="D18" s="8"/>
      <c r="E18" s="8"/>
      <c r="F18" s="25">
        <v>26</v>
      </c>
      <c r="G18" s="8">
        <v>375</v>
      </c>
      <c r="H18" s="8">
        <v>276</v>
      </c>
      <c r="I18" s="25">
        <v>0</v>
      </c>
      <c r="J18" s="26">
        <f t="shared" si="1"/>
        <v>225.66666666666666</v>
      </c>
      <c r="K18" s="25">
        <f t="shared" si="2"/>
        <v>179.8619841248654</v>
      </c>
      <c r="L18" s="54">
        <f t="shared" si="0"/>
        <v>79.70250404351495</v>
      </c>
      <c r="M18" s="55">
        <v>1630.7840914883018</v>
      </c>
      <c r="N18" s="25">
        <v>1330.0041309409658</v>
      </c>
      <c r="O18" s="25">
        <v>1119.7888989489004</v>
      </c>
      <c r="P18" s="25">
        <v>1515.209938173338</v>
      </c>
      <c r="Q18" s="25">
        <v>1281.477604098183</v>
      </c>
      <c r="R18" s="25">
        <v>3157.4669200722756</v>
      </c>
      <c r="S18" s="25">
        <v>3156.35665114965</v>
      </c>
      <c r="T18" s="27">
        <v>1307.7559724979853</v>
      </c>
    </row>
    <row r="19" spans="1:20" ht="13.5" thickBot="1">
      <c r="A19" s="56" t="s">
        <v>32</v>
      </c>
      <c r="B19" s="13">
        <v>1053</v>
      </c>
      <c r="C19" s="14">
        <v>1016</v>
      </c>
      <c r="D19" s="14">
        <f>(B19+C19)/2</f>
        <v>1034.5</v>
      </c>
      <c r="E19" s="14">
        <v>354</v>
      </c>
      <c r="F19" s="31">
        <v>943</v>
      </c>
      <c r="G19" s="14">
        <v>442</v>
      </c>
      <c r="H19" s="14">
        <v>733</v>
      </c>
      <c r="I19" s="31">
        <v>1432.4274176605381</v>
      </c>
      <c r="J19" s="32">
        <f t="shared" si="1"/>
        <v>701.3</v>
      </c>
      <c r="K19" s="31">
        <f t="shared" si="2"/>
        <v>299.29074492873974</v>
      </c>
      <c r="L19" s="57">
        <f t="shared" si="0"/>
        <v>42.67656422768284</v>
      </c>
      <c r="M19" s="58">
        <v>640.8036321674688</v>
      </c>
      <c r="N19" s="31">
        <v>1305.321541810941</v>
      </c>
      <c r="O19" s="31">
        <v>1091.6885564668667</v>
      </c>
      <c r="P19" s="31">
        <v>1316.220774203775</v>
      </c>
      <c r="Q19" s="31">
        <v>1084.6686712304042</v>
      </c>
      <c r="R19" s="31">
        <v>1432.4274176605381</v>
      </c>
      <c r="S19" s="31">
        <v>3040.881581263228</v>
      </c>
      <c r="T19" s="33">
        <v>574.5346592222329</v>
      </c>
    </row>
    <row r="20" spans="1:20" ht="12.75">
      <c r="A20" s="50" t="s">
        <v>33</v>
      </c>
      <c r="B20" s="35"/>
      <c r="C20" s="19"/>
      <c r="D20" s="19"/>
      <c r="E20" s="19">
        <v>182</v>
      </c>
      <c r="F20" s="18">
        <v>15</v>
      </c>
      <c r="G20" s="19">
        <v>689</v>
      </c>
      <c r="H20" s="19"/>
      <c r="I20" s="19"/>
      <c r="J20" s="20">
        <f t="shared" si="1"/>
        <v>295.3333333333333</v>
      </c>
      <c r="K20" s="18">
        <f t="shared" si="2"/>
        <v>351.00189933009386</v>
      </c>
      <c r="L20" s="51">
        <f t="shared" si="0"/>
        <v>118.84940157903856</v>
      </c>
      <c r="M20" s="52">
        <v>29.66451811294777</v>
      </c>
      <c r="N20" s="22"/>
      <c r="O20" s="22"/>
      <c r="P20" s="18">
        <v>43.029363169780076</v>
      </c>
      <c r="Q20" s="22"/>
      <c r="R20" s="22"/>
      <c r="S20" s="22"/>
      <c r="T20" s="23"/>
    </row>
    <row r="21" spans="1:20" ht="12.75">
      <c r="A21" s="53" t="s">
        <v>34</v>
      </c>
      <c r="B21" s="7"/>
      <c r="C21" s="8"/>
      <c r="D21" s="8"/>
      <c r="E21" s="8">
        <v>1961</v>
      </c>
      <c r="F21" s="25">
        <v>903</v>
      </c>
      <c r="G21" s="8">
        <v>1246</v>
      </c>
      <c r="H21" s="8"/>
      <c r="I21" s="8"/>
      <c r="J21" s="26">
        <f t="shared" si="1"/>
        <v>1370</v>
      </c>
      <c r="K21" s="25">
        <f t="shared" si="2"/>
        <v>539.7897738935038</v>
      </c>
      <c r="L21" s="54">
        <f t="shared" si="0"/>
        <v>39.40071342288349</v>
      </c>
      <c r="M21" s="55">
        <v>73.28976554086849</v>
      </c>
      <c r="N21" s="28"/>
      <c r="O21" s="28"/>
      <c r="P21" s="25">
        <v>15.352289467068719</v>
      </c>
      <c r="Q21" s="28"/>
      <c r="R21" s="28"/>
      <c r="S21" s="28"/>
      <c r="T21" s="29"/>
    </row>
    <row r="22" spans="1:20" ht="12.75">
      <c r="A22" s="53" t="s">
        <v>35</v>
      </c>
      <c r="B22" s="7"/>
      <c r="C22" s="8"/>
      <c r="D22" s="8"/>
      <c r="E22" s="8"/>
      <c r="F22" s="25">
        <v>435</v>
      </c>
      <c r="G22" s="8">
        <v>2076</v>
      </c>
      <c r="H22" s="8">
        <v>634</v>
      </c>
      <c r="I22" s="25">
        <v>2369.3298602322366</v>
      </c>
      <c r="J22" s="26">
        <f t="shared" si="1"/>
        <v>1048.3333333333333</v>
      </c>
      <c r="K22" s="25">
        <f t="shared" si="2"/>
        <v>895.5301967735835</v>
      </c>
      <c r="L22" s="54">
        <f t="shared" si="0"/>
        <v>85.42418411194755</v>
      </c>
      <c r="M22" s="55">
        <v>976.3315007469566</v>
      </c>
      <c r="N22" s="25">
        <v>1259.1947405219955</v>
      </c>
      <c r="O22" s="25">
        <v>1056.854279741476</v>
      </c>
      <c r="P22" s="25">
        <v>1279.6233530204122</v>
      </c>
      <c r="Q22" s="25">
        <v>984.0841106611272</v>
      </c>
      <c r="R22" s="25">
        <v>2369.3298602322366</v>
      </c>
      <c r="S22" s="25">
        <v>2885.049182963835</v>
      </c>
      <c r="T22" s="27">
        <v>1296.9423086992035</v>
      </c>
    </row>
    <row r="23" spans="1:20" ht="12.75">
      <c r="A23" s="53" t="s">
        <v>36</v>
      </c>
      <c r="B23" s="7"/>
      <c r="C23" s="8"/>
      <c r="D23" s="8"/>
      <c r="E23" s="8">
        <v>814</v>
      </c>
      <c r="F23" s="25">
        <v>993</v>
      </c>
      <c r="G23" s="8">
        <v>1533</v>
      </c>
      <c r="H23" s="8">
        <v>928</v>
      </c>
      <c r="I23" s="25">
        <v>2381.5700424591737</v>
      </c>
      <c r="J23" s="26">
        <f t="shared" si="1"/>
        <v>1067</v>
      </c>
      <c r="K23" s="25">
        <f t="shared" si="2"/>
        <v>319.35455740185284</v>
      </c>
      <c r="L23" s="54">
        <f t="shared" si="0"/>
        <v>29.930136588739725</v>
      </c>
      <c r="M23" s="55">
        <v>0</v>
      </c>
      <c r="N23" s="25">
        <v>1315.3400704754624</v>
      </c>
      <c r="O23" s="25">
        <v>1442.787381100867</v>
      </c>
      <c r="P23" s="25">
        <v>1256.2875662257393</v>
      </c>
      <c r="Q23" s="25">
        <v>792.6031706228125</v>
      </c>
      <c r="R23" s="25">
        <v>2381.5700424591737</v>
      </c>
      <c r="S23" s="25">
        <v>2850.9066381097605</v>
      </c>
      <c r="T23" s="27">
        <v>1248.9836690969369</v>
      </c>
    </row>
    <row r="24" spans="1:20" ht="12.75">
      <c r="A24" s="53" t="s">
        <v>37</v>
      </c>
      <c r="B24" s="7"/>
      <c r="C24" s="8"/>
      <c r="D24" s="8"/>
      <c r="E24" s="8"/>
      <c r="F24" s="25">
        <v>1997</v>
      </c>
      <c r="G24" s="8">
        <v>2746</v>
      </c>
      <c r="H24" s="8">
        <v>2265</v>
      </c>
      <c r="I24" s="25">
        <v>3651.820076148963</v>
      </c>
      <c r="J24" s="26">
        <f t="shared" si="1"/>
        <v>2336</v>
      </c>
      <c r="K24" s="25">
        <f t="shared" si="2"/>
        <v>379.5141631085723</v>
      </c>
      <c r="L24" s="54">
        <f t="shared" si="0"/>
        <v>16.2463254755382</v>
      </c>
      <c r="M24" s="55">
        <v>1488.9559859031797</v>
      </c>
      <c r="N24" s="25">
        <v>1791.5371243339118</v>
      </c>
      <c r="O24" s="25">
        <v>973.0704365128358</v>
      </c>
      <c r="P24" s="25">
        <v>1857.887809534526</v>
      </c>
      <c r="Q24" s="25">
        <v>1443.7499121865094</v>
      </c>
      <c r="R24" s="25">
        <v>3651.820076148963</v>
      </c>
      <c r="S24" s="25">
        <v>3562.3783268214074</v>
      </c>
      <c r="T24" s="27">
        <v>1802.199497919634</v>
      </c>
    </row>
    <row r="25" spans="1:20" ht="12.75">
      <c r="A25" s="53" t="s">
        <v>38</v>
      </c>
      <c r="B25" s="7"/>
      <c r="C25" s="8"/>
      <c r="D25" s="8"/>
      <c r="E25" s="8"/>
      <c r="F25" s="25">
        <v>930</v>
      </c>
      <c r="G25" s="8">
        <v>1060</v>
      </c>
      <c r="H25" s="8">
        <v>1165</v>
      </c>
      <c r="I25" s="25">
        <v>3318.5991361766296</v>
      </c>
      <c r="J25" s="26">
        <f t="shared" si="1"/>
        <v>1051.6666666666667</v>
      </c>
      <c r="K25" s="25">
        <f t="shared" si="2"/>
        <v>117.72142257606835</v>
      </c>
      <c r="L25" s="54">
        <f t="shared" si="0"/>
        <v>11.19379612450729</v>
      </c>
      <c r="M25" s="55">
        <v>1468.9898527237697</v>
      </c>
      <c r="N25" s="25">
        <v>1562.4959560830323</v>
      </c>
      <c r="O25" s="25">
        <v>235.93462198667953</v>
      </c>
      <c r="P25" s="25">
        <v>1674.276136849014</v>
      </c>
      <c r="Q25" s="25">
        <v>1368.8092961281557</v>
      </c>
      <c r="R25" s="25">
        <v>3318.5991361766296</v>
      </c>
      <c r="S25" s="25">
        <v>2683.8490422328455</v>
      </c>
      <c r="T25" s="27">
        <v>2075.6351523838193</v>
      </c>
    </row>
    <row r="26" spans="1:20" ht="12.75">
      <c r="A26" s="53" t="s">
        <v>39</v>
      </c>
      <c r="B26" s="7">
        <v>2648</v>
      </c>
      <c r="C26" s="8">
        <v>2134</v>
      </c>
      <c r="D26" s="8">
        <f>(B26+C26)/2</f>
        <v>2391</v>
      </c>
      <c r="E26" s="28"/>
      <c r="F26" s="25">
        <v>1058</v>
      </c>
      <c r="G26" s="8">
        <v>937</v>
      </c>
      <c r="H26" s="8">
        <v>1811</v>
      </c>
      <c r="I26" s="25">
        <v>2676.582580701933</v>
      </c>
      <c r="J26" s="26">
        <f t="shared" si="1"/>
        <v>1549.25</v>
      </c>
      <c r="K26" s="25">
        <f t="shared" si="2"/>
        <v>681.4770111065131</v>
      </c>
      <c r="L26" s="54">
        <f t="shared" si="0"/>
        <v>43.987543076102185</v>
      </c>
      <c r="M26" s="55">
        <v>1106.6703866203</v>
      </c>
      <c r="N26" s="25">
        <v>466.87151323930306</v>
      </c>
      <c r="O26" s="25">
        <v>740.3352802091376</v>
      </c>
      <c r="P26" s="25">
        <v>891.4353831134222</v>
      </c>
      <c r="Q26" s="25">
        <v>1021.9021763713841</v>
      </c>
      <c r="R26" s="25">
        <v>2676.582580701933</v>
      </c>
      <c r="S26" s="25">
        <v>1738.3254443328526</v>
      </c>
      <c r="T26" s="27">
        <v>1695.346590907796</v>
      </c>
    </row>
    <row r="27" spans="1:20" ht="13.5" thickBot="1">
      <c r="A27" s="56" t="s">
        <v>40</v>
      </c>
      <c r="B27" s="32">
        <v>2091</v>
      </c>
      <c r="C27" s="31">
        <v>1643</v>
      </c>
      <c r="D27" s="31">
        <f>(B27+C27)/2</f>
        <v>1867</v>
      </c>
      <c r="E27" s="14">
        <v>1298</v>
      </c>
      <c r="F27" s="31">
        <v>1338</v>
      </c>
      <c r="G27" s="14">
        <v>1150</v>
      </c>
      <c r="H27" s="14">
        <v>2265</v>
      </c>
      <c r="I27" s="31">
        <v>1122.3090670611239</v>
      </c>
      <c r="J27" s="32">
        <f t="shared" si="1"/>
        <v>1583.6</v>
      </c>
      <c r="K27" s="31">
        <f t="shared" si="2"/>
        <v>467.5781218149538</v>
      </c>
      <c r="L27" s="57">
        <f t="shared" si="0"/>
        <v>29.526276952194607</v>
      </c>
      <c r="M27" s="58">
        <v>513.6666761327791</v>
      </c>
      <c r="N27" s="31">
        <v>1548.0087134627954</v>
      </c>
      <c r="O27" s="31">
        <v>1039.7856949343618</v>
      </c>
      <c r="P27" s="31">
        <v>479.5785241351203</v>
      </c>
      <c r="Q27" s="31">
        <v>1072.420040311296</v>
      </c>
      <c r="R27" s="31">
        <v>1122.3090670611239</v>
      </c>
      <c r="S27" s="31">
        <v>2951.120244932358</v>
      </c>
      <c r="T27" s="33">
        <v>1329.1326760152908</v>
      </c>
    </row>
  </sheetData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Header>&amp;L&amp;"Arial,Vet"&amp;12Bijlage 3-3&amp;C&amp;12Etheen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95-1-06 bijlage C.xls</dc:title>
  <dc:subject/>
  <dc:creator>J.F van Bijnen</dc:creator>
  <cp:keywords/>
  <dc:description/>
  <cp:lastModifiedBy>Ton Polderman</cp:lastModifiedBy>
  <cp:lastPrinted>2001-07-03T16:15:52Z</cp:lastPrinted>
  <dcterms:created xsi:type="dcterms:W3CDTF">2000-08-29T13:00:55Z</dcterms:created>
  <dcterms:modified xsi:type="dcterms:W3CDTF">2000-09-11T09:58:06Z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Steven van Luipen</vt:lpwstr>
  </property>
  <property fmtid="{D5CDD505-2E9C-101B-9397-08002B2CF9AE}" pid="4" name="display_urn:schemas-microsoft-com:office:office#Author">
    <vt:lpwstr>Steven van Luipen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amenvatting">
    <vt:lpwstr/>
  </property>
</Properties>
</file>